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4"/>
  <workbookPr defaultThemeVersion="166925"/>
  <mc:AlternateContent xmlns:mc="http://schemas.openxmlformats.org/markup-compatibility/2006">
    <mc:Choice Requires="x15">
      <x15ac:absPath xmlns:x15ac="http://schemas.microsoft.com/office/spreadsheetml/2010/11/ac" url="https://rockmtnins.sharepoint.com/sites/RMIInternalGUIC/Shared Documents/0. Country Implementation/Nigeria U-DERs/6. Product Development/Component 1/Draft resources to share with DisCos/REG/"/>
    </mc:Choice>
  </mc:AlternateContent>
  <xr:revisionPtr revIDLastSave="0" documentId="8_{0BA8AB54-8B73-478C-A380-F92EE5229328}" xr6:coauthVersionLast="47" xr6:coauthVersionMax="47" xr10:uidLastSave="{00000000-0000-0000-0000-000000000000}"/>
  <bookViews>
    <workbookView xWindow="-28560" yWindow="0" windowWidth="28050" windowHeight="15180" firstSheet="2" activeTab="2" xr2:uid="{EC8CF04F-45AD-4B8E-83F4-0B651020C380}"/>
  </bookViews>
  <sheets>
    <sheet name="Cover" sheetId="10" r:id="rId1"/>
    <sheet name="Stage 2 RFP Score Weighting" sheetId="6" r:id="rId2"/>
    <sheet name="REG RFP Scoring Matrix" sheetId="9" r:id="rId3"/>
    <sheet name="Sheet3"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9" l="1"/>
  <c r="H11" i="9"/>
  <c r="I67" i="9" l="1"/>
  <c r="J67" i="9"/>
  <c r="K67" i="9"/>
  <c r="L67" i="9"/>
  <c r="M67" i="9"/>
  <c r="N67" i="9"/>
  <c r="O67" i="9"/>
  <c r="I64" i="9"/>
  <c r="F64" i="9"/>
  <c r="G55" i="9"/>
  <c r="H55" i="9"/>
  <c r="I55" i="9"/>
  <c r="J55" i="9"/>
  <c r="K55" i="9"/>
  <c r="L55" i="9"/>
  <c r="M55" i="9"/>
  <c r="N55" i="9"/>
  <c r="O55" i="9"/>
  <c r="P55" i="9"/>
  <c r="P64" i="9" s="1"/>
  <c r="M50" i="9"/>
  <c r="M64" i="9" s="1"/>
  <c r="G50" i="9"/>
  <c r="H50" i="9"/>
  <c r="I50" i="9"/>
  <c r="J50" i="9"/>
  <c r="J64" i="9" s="1"/>
  <c r="K50" i="9"/>
  <c r="K64" i="9" s="1"/>
  <c r="L50" i="9"/>
  <c r="L64" i="9" s="1"/>
  <c r="N50" i="9"/>
  <c r="N64" i="9" s="1"/>
  <c r="O50" i="9"/>
  <c r="O64" i="9" s="1"/>
  <c r="P50" i="9"/>
  <c r="F50" i="9"/>
  <c r="F55" i="9"/>
  <c r="P59" i="9"/>
  <c r="O59" i="9"/>
  <c r="N59" i="9"/>
  <c r="M59" i="9"/>
  <c r="L59" i="9"/>
  <c r="K59" i="9"/>
  <c r="J59" i="9"/>
  <c r="I59" i="9"/>
  <c r="H59" i="9"/>
  <c r="G59" i="9"/>
  <c r="F59" i="9"/>
  <c r="I46" i="9"/>
  <c r="I47" i="9" s="1"/>
  <c r="J46" i="9"/>
  <c r="J47" i="9" s="1"/>
  <c r="K46" i="9"/>
  <c r="K47" i="9" s="1"/>
  <c r="L46" i="9"/>
  <c r="L47" i="9" s="1"/>
  <c r="M46" i="9"/>
  <c r="M47" i="9" s="1"/>
  <c r="N46" i="9"/>
  <c r="N47" i="9" s="1"/>
  <c r="O46" i="9"/>
  <c r="O47" i="9" s="1"/>
  <c r="P46" i="9"/>
  <c r="P47" i="9" s="1"/>
  <c r="P67" i="9" s="1"/>
  <c r="G37" i="9"/>
  <c r="H37" i="9"/>
  <c r="I37" i="9"/>
  <c r="J37" i="9"/>
  <c r="K37" i="9"/>
  <c r="L37" i="9"/>
  <c r="M37" i="9"/>
  <c r="N37" i="9"/>
  <c r="O37" i="9"/>
  <c r="P37" i="9"/>
  <c r="F37" i="9"/>
  <c r="G31" i="9"/>
  <c r="H31" i="9"/>
  <c r="I31" i="9"/>
  <c r="J31" i="9"/>
  <c r="K31" i="9"/>
  <c r="L31" i="9"/>
  <c r="M31" i="9"/>
  <c r="N31" i="9"/>
  <c r="O31" i="9"/>
  <c r="P31" i="9"/>
  <c r="F31" i="9"/>
  <c r="G26" i="9"/>
  <c r="H26" i="9"/>
  <c r="I26" i="9"/>
  <c r="J26" i="9"/>
  <c r="K26" i="9"/>
  <c r="L26" i="9"/>
  <c r="M26" i="9"/>
  <c r="N26" i="9"/>
  <c r="O26" i="9"/>
  <c r="P26" i="9"/>
  <c r="F26" i="9"/>
  <c r="K24" i="9"/>
  <c r="G24" i="9"/>
  <c r="H24" i="9"/>
  <c r="I24" i="9"/>
  <c r="J24" i="9"/>
  <c r="L24" i="9"/>
  <c r="M24" i="9"/>
  <c r="N24" i="9"/>
  <c r="O24" i="9"/>
  <c r="P24" i="9"/>
  <c r="F24" i="9"/>
  <c r="J15" i="9"/>
  <c r="G21" i="9"/>
  <c r="H21" i="9"/>
  <c r="I21" i="9"/>
  <c r="J21" i="9"/>
  <c r="K21" i="9"/>
  <c r="L21" i="9"/>
  <c r="M21" i="9"/>
  <c r="N21" i="9"/>
  <c r="O21" i="9"/>
  <c r="P21" i="9"/>
  <c r="G15" i="9"/>
  <c r="H15" i="9"/>
  <c r="H46" i="9" s="1"/>
  <c r="H47" i="9" s="1"/>
  <c r="I15" i="9"/>
  <c r="K15" i="9"/>
  <c r="L15" i="9"/>
  <c r="M15" i="9"/>
  <c r="N15" i="9"/>
  <c r="O15" i="9"/>
  <c r="P15" i="9"/>
  <c r="F15" i="9"/>
  <c r="F21" i="9"/>
  <c r="P11" i="9"/>
  <c r="O11" i="9"/>
  <c r="N11" i="9"/>
  <c r="M11" i="9"/>
  <c r="L11" i="9"/>
  <c r="K11" i="9"/>
  <c r="J11" i="9"/>
  <c r="I11" i="9"/>
  <c r="F11" i="9"/>
  <c r="D31" i="9"/>
  <c r="D15" i="9"/>
  <c r="G64" i="9" l="1"/>
  <c r="H64" i="9"/>
  <c r="G46" i="9"/>
  <c r="G47" i="9" s="1"/>
  <c r="F46" i="9"/>
  <c r="F47" i="9" s="1"/>
  <c r="D59" i="9"/>
  <c r="D55" i="9"/>
  <c r="D50" i="9"/>
  <c r="D37" i="9"/>
  <c r="D26" i="9"/>
  <c r="D24" i="9"/>
  <c r="D21" i="9"/>
  <c r="H67" i="9" l="1"/>
  <c r="D63" i="9"/>
  <c r="G67" i="9" s="1"/>
  <c r="D44" i="9"/>
  <c r="F67" i="9" s="1"/>
</calcChain>
</file>

<file path=xl/sharedStrings.xml><?xml version="1.0" encoding="utf-8"?>
<sst xmlns="http://schemas.openxmlformats.org/spreadsheetml/2006/main" count="228" uniqueCount="95">
  <si>
    <t>Objective</t>
  </si>
  <si>
    <t xml:space="preserve">This tool serves as an Evaluation Matrix, accompanying the RFP template included in the Toolkit.  The tool is used to evaluate bidders' proposals to an RFP. </t>
  </si>
  <si>
    <t>User Guide</t>
  </si>
  <si>
    <t>The DisCo should assess each bidder's bid against the criteria mentioned in the Request for Proposal (RFP) document. The DisCo will then score and rank each bidder and choose a preferred bidder based on their evaluation. Additionally, the DisCo has the authority to modify the evaluation criteria and weighting in the RFP tempate and this document before sending it out to the bidders.</t>
  </si>
  <si>
    <t>Phase / Criteria</t>
  </si>
  <si>
    <t>Weighting</t>
  </si>
  <si>
    <t>Requirements to Move to the Next Phase</t>
  </si>
  <si>
    <t>Phase 1 – Proposal Responsiveness</t>
  </si>
  <si>
    <t>N/A – All bids must be compliant</t>
  </si>
  <si>
    <t>Bidders must be compliant with Phase 1 requirements to move forward to Phase 2</t>
  </si>
  <si>
    <t>Phase 2 – Technical Evaluation</t>
  </si>
  <si>
    <t>Bidders must pass the minimum points threshold in Phase 2 to move forward to Phase 3</t>
  </si>
  <si>
    <t>Phase 3 – Financial Evaluation</t>
  </si>
  <si>
    <t>N/A</t>
  </si>
  <si>
    <t>TOTAL</t>
  </si>
  <si>
    <t>Pass/Fail</t>
  </si>
  <si>
    <t xml:space="preserve">Phase 1: Determination of Proposal Responsiveness </t>
  </si>
  <si>
    <t>Pass or Fail?</t>
  </si>
  <si>
    <t>EXAMPLE</t>
  </si>
  <si>
    <t>[Company Name #1]</t>
  </si>
  <si>
    <t>[Company Name #2]</t>
  </si>
  <si>
    <t>[Company Name #3]</t>
  </si>
  <si>
    <t>[Company Name #4]</t>
  </si>
  <si>
    <t>[Company Name #5]</t>
  </si>
  <si>
    <t>[Company Name #6]</t>
  </si>
  <si>
    <t>[Company Name #7]</t>
  </si>
  <si>
    <t>[Company Name #8]</t>
  </si>
  <si>
    <t>[Company Name #9]</t>
  </si>
  <si>
    <t>[Company Name #10]</t>
  </si>
  <si>
    <t xml:space="preserve">It is not received by the due date and time established in the RFP; </t>
  </si>
  <si>
    <t>Required to Pass</t>
  </si>
  <si>
    <t>Pass</t>
  </si>
  <si>
    <t>Not Selected</t>
  </si>
  <si>
    <t>It is not submitted in the required format;</t>
  </si>
  <si>
    <t>Any required document outlined in Clause 10.1 is missing;</t>
  </si>
  <si>
    <t>Proposal is not signed by an authorized officer, or</t>
  </si>
  <si>
    <t>12.5.1.5.	Bidder does not participate in mandatory site walk</t>
  </si>
  <si>
    <t>Bidder information does not match information submitted in Stage 1 RFQ or the Bidder has flagged any changes and those changes are unacceptable to Ikeja Electric;</t>
  </si>
  <si>
    <t xml:space="preserve">Proposal fails to comply with any other specific requirements of the RFP. </t>
  </si>
  <si>
    <t>Points Received</t>
  </si>
  <si>
    <t xml:space="preserve">Phase 2: Technical Evaluation of Project </t>
  </si>
  <si>
    <t>Points Possible</t>
  </si>
  <si>
    <t>Proposed Generation Technology and System Design</t>
  </si>
  <si>
    <t>a</t>
  </si>
  <si>
    <r>
      <t>Proposed generation technologies are solar PV generation, battery storage, and thermal generation. (</t>
    </r>
    <r>
      <rPr>
        <b/>
        <sz val="9"/>
        <color theme="1"/>
        <rFont val="Gill Sans MT"/>
        <family val="2"/>
      </rPr>
      <t>Gas generation</t>
    </r>
    <r>
      <rPr>
        <sz val="9"/>
        <color theme="1"/>
        <rFont val="Gill Sans MT"/>
        <family val="2"/>
      </rPr>
      <t>)</t>
    </r>
  </si>
  <si>
    <t>b</t>
  </si>
  <si>
    <r>
      <t>The proposed solar PV, battery storage, and thermal generator (</t>
    </r>
    <r>
      <rPr>
        <b/>
        <sz val="9"/>
        <color rgb="FF000000"/>
        <rFont val="Gill Sans MT"/>
        <family val="2"/>
      </rPr>
      <t>Gas generator</t>
    </r>
    <r>
      <rPr>
        <sz val="9"/>
        <color rgb="FF000000"/>
        <rFont val="Gill Sans MT"/>
        <family val="2"/>
      </rPr>
      <t>) capacities are suitable for the load profile provided in Exhibit B</t>
    </r>
  </si>
  <si>
    <t>c</t>
  </si>
  <si>
    <r>
      <t>Proposed brands/models for the Plant components (solar PV, battery energy storage system, the thermal generator (</t>
    </r>
    <r>
      <rPr>
        <b/>
        <sz val="9"/>
        <color theme="1"/>
        <rFont val="Gill Sans MT"/>
        <family val="2"/>
      </rPr>
      <t>Gas generator</t>
    </r>
    <r>
      <rPr>
        <sz val="9"/>
        <color theme="1"/>
        <rFont val="Gill Sans MT"/>
        <family val="2"/>
      </rPr>
      <t>), the inverter, and the energy management system) have all demonstrated successful commercial use and are compliant with relevant Nigerian technical standards.</t>
    </r>
  </si>
  <si>
    <t>d</t>
  </si>
  <si>
    <t>Proposed energy management system to be used is suitable for the purpose and the technical proposal explains how the EMS will support seamless integration of output from all power sources.</t>
  </si>
  <si>
    <t>e</t>
  </si>
  <si>
    <t>Key assumptions supporting system design are reasonable, and most of the notable risks that would require modification of the design have been identified and adequate mitigation strategies have been proposed.</t>
  </si>
  <si>
    <t>Expected Generation Output</t>
  </si>
  <si>
    <t xml:space="preserve">Energy modeling output shows that the expected hourly electricity output of the proposed Embedded Generation System is sufficient to meet Premium Customer demand at all times. </t>
  </si>
  <si>
    <t xml:space="preserve">Energy modeling output shows that the peak solar PV generation capacity is sufficient to supply the peak total load of the REG Customers. </t>
  </si>
  <si>
    <t>3)</t>
  </si>
  <si>
    <t>Embedded Generation Connection Equipment Design and Description</t>
  </si>
  <si>
    <t>Suitability and feasibility of the connection between the Embedded Generation System and the Delivery Point (electrical schematic diagrams, protection single-line diagrams etc.) including compliance with technical codes.</t>
  </si>
  <si>
    <t>Suitability of Site Layout, Site Investigations, and Implementation Considerations</t>
  </si>
  <si>
    <r>
      <rPr>
        <sz val="9"/>
        <color rgb="FF000000"/>
        <rFont val="Gill Sans MT"/>
        <family val="2"/>
      </rPr>
      <t xml:space="preserve">The proposed site layout and location is suitable for the Embedded Generation System or </t>
    </r>
    <r>
      <rPr>
        <sz val="9"/>
        <rFont val="Gill Sans MT"/>
        <family val="2"/>
      </rPr>
      <t>modifications have been made to improve site suitability</t>
    </r>
    <r>
      <rPr>
        <sz val="9"/>
        <color rgb="FFC65911"/>
        <rFont val="Gill Sans MT"/>
        <family val="2"/>
      </rPr>
      <t>.</t>
    </r>
  </si>
  <si>
    <t xml:space="preserve">Site plan shows that the site is suitable for enabling the solar PV to reach its peak output or that mitigation measures have been developed for any occurrences that could prevent the solar PV installation from reaching its peak output </t>
  </si>
  <si>
    <t>Inclusion of necessary investigations to be completed on the Embedded Generation System Site or the REG Cluster and any other relevant studies to demonstrate suitability or confirm technical design fit (e.g., Environmental and Social Management Plan, etc.)</t>
  </si>
  <si>
    <t>Inclusion of evidence that evidence that site conditions have been duly considered and that the proposed site does not lead to any impediments to successful delivery and installation of the Embedded Generation System.</t>
  </si>
  <si>
    <t>Operations and Maintenance</t>
  </si>
  <si>
    <t>Proposed operations and maintenance plan for the Plant and the Embedded Generator's Connection Equipment will sufficiently maintain electrical output and reliability standards from the Embedded Generation System, and includes a suitable process for identifying and replacing non-performing equipment.</t>
  </si>
  <si>
    <r>
      <rPr>
        <sz val="9"/>
        <color rgb="FF000000"/>
        <rFont val="Gill Sans MT"/>
        <family val="2"/>
      </rPr>
      <t>Proposed operations and maintenance plan has accounted for maintaining thermal generation appropriately,</t>
    </r>
    <r>
      <rPr>
        <sz val="9"/>
        <color rgb="FFF4B084"/>
        <rFont val="Gill Sans MT"/>
        <family val="2"/>
      </rPr>
      <t xml:space="preserve"> </t>
    </r>
    <r>
      <rPr>
        <sz val="9"/>
        <rFont val="Gill Sans MT"/>
        <family val="2"/>
      </rPr>
      <t>including fuel storage</t>
    </r>
    <r>
      <rPr>
        <sz val="9"/>
        <color theme="1"/>
        <rFont val="Gill Sans MT"/>
        <family val="2"/>
      </rPr>
      <t>.</t>
    </r>
  </si>
  <si>
    <t>Approach for monitoring performance of the Embedded Generation System is suitable.</t>
  </si>
  <si>
    <t>Proposed process for collaborating with the DisCo to maintain the Dedicated Network is suitable.</t>
  </si>
  <si>
    <t>Proposed process for collaborating with DisCo to implement the Revnue Protection measures is suitable.</t>
  </si>
  <si>
    <t>Project Implementation Plan</t>
  </si>
  <si>
    <t>Proposed implementation schedule for financing, engineering, procurement, shipping, construction, startup, testing etc. is reasonable for the system design.</t>
  </si>
  <si>
    <t>Proposed Date of Commercial Operation is less than 12 months from the date on which NERC grants an Embedded Generation License.</t>
  </si>
  <si>
    <t>The Project execution plan is reasonable and demonstrates how the Bidder plans to execute the Project within the timeline shown in the project implementation schedule.</t>
  </si>
  <si>
    <t>Risk assessment identifies key risks that could impact the Project Implementation Schedule, evaluates the likelihood and severity of these risks, and proposes an adequate mitigation strategy for risks identified.</t>
  </si>
  <si>
    <t>Total Points Possible</t>
  </si>
  <si>
    <t>Minimum Points Required to Proceed to Phase 3</t>
  </si>
  <si>
    <t>Total Points Received by Bidder</t>
  </si>
  <si>
    <t>Is Minimum Threshold Met to Advance to Phase 3?</t>
  </si>
  <si>
    <t>Phase 3: Financial Evaluation of Project</t>
  </si>
  <si>
    <t>Financial Proposal</t>
  </si>
  <si>
    <t>The proposed REG Tariff schedule is suitable and is based on the Energy Consumption profile provided in Exhibit B</t>
  </si>
  <si>
    <t>The proposed REG Tariff is reflective of all the Embedded Generator's capital and operational costs for the Embedded Generation System including the cost of the Necessary Prior Grid Upgrades, the REG Metering System, and the Embedded Generator's Connection Equipment</t>
  </si>
  <si>
    <t>A financial model which shows the assumptions for all the Embedded Generator’s capital and operational costs, market conditions, and any other factor that has a material impact on the REG Tariff is provided. The financial model uses the inflation and exchange rate indices that were specified.</t>
  </si>
  <si>
    <t>The tariff design methodology is clearly explained, reasonable, and suitable for the Project Design</t>
  </si>
  <si>
    <t>Financing Information</t>
  </si>
  <si>
    <t>The bidder has provided a breakdown of funding sources and proof of ability to finance the Project, including a breakdown of expected funding sources and supporting documentation.</t>
  </si>
  <si>
    <t>The two most recent audited annual financial statements are provided</t>
  </si>
  <si>
    <t>Availability of funding is aligned with the timeline in the Project Schedule</t>
  </si>
  <si>
    <t>Proposed Power Purchase Agreement Edits</t>
  </si>
  <si>
    <t>Any redlined changes to the Agreement are reasonable and acceptable.</t>
  </si>
  <si>
    <t>WEIGHTED SCORE</t>
  </si>
  <si>
    <t>Weight of Phase 2 Score (Technical Evaluation)</t>
  </si>
  <si>
    <t>Weight of Phase 3 Score (Financial Evaluation)</t>
  </si>
  <si>
    <t>Fail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</si>
</sst>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font>
      <sz val="11"/>
      <color theme="1"/>
      <name val="Calibri"/>
      <family val="2"/>
      <scheme val="minor"/>
    </font>
    <font>
      <sz val="9"/>
      <color theme="1"/>
      <name val="Gill Sans MT"/>
      <family val="2"/>
    </font>
    <font>
      <sz val="9"/>
      <color theme="1"/>
      <name val="Gill Sans MT"/>
      <family val="2"/>
    </font>
    <font>
      <b/>
      <sz val="9"/>
      <color theme="0"/>
      <name val="Gill Sans MT"/>
      <family val="2"/>
    </font>
    <font>
      <b/>
      <sz val="9"/>
      <color theme="1"/>
      <name val="Gill Sans MT"/>
      <family val="2"/>
    </font>
    <font>
      <sz val="9.5"/>
      <color theme="1"/>
      <name val="Gill Sans MT"/>
      <family val="2"/>
    </font>
    <font>
      <sz val="9.5"/>
      <color rgb="FF000000"/>
      <name val="Gill Sans MT"/>
      <family val="2"/>
    </font>
    <font>
      <b/>
      <sz val="9.5"/>
      <color rgb="FFFFFFFF"/>
      <name val="Gill Sans MT"/>
      <family val="2"/>
    </font>
    <font>
      <b/>
      <sz val="9.5"/>
      <color rgb="FF000000"/>
      <name val="Gill Sans MT"/>
      <family val="2"/>
    </font>
    <font>
      <b/>
      <sz val="9"/>
      <name val="Gill Sans MT"/>
      <family val="2"/>
    </font>
    <font>
      <sz val="9"/>
      <color theme="1" tint="0.34998626667073579"/>
      <name val="Gill Sans MT"/>
      <family val="2"/>
    </font>
    <font>
      <sz val="9"/>
      <color rgb="FF000000"/>
      <name val="Gill Sans MT"/>
      <family val="2"/>
    </font>
    <font>
      <sz val="9"/>
      <name val="Gill Sans MT"/>
      <family val="2"/>
    </font>
    <font>
      <sz val="9"/>
      <color rgb="FF595959"/>
      <name val="Gill Sans MT"/>
      <family val="2"/>
    </font>
    <font>
      <sz val="9"/>
      <color rgb="FFC65911"/>
      <name val="Gill Sans MT"/>
      <family val="2"/>
    </font>
    <font>
      <sz val="9"/>
      <color rgb="FFF4B084"/>
      <name val="Gill Sans MT"/>
      <family val="2"/>
    </font>
    <font>
      <b/>
      <sz val="9"/>
      <color rgb="FF000000"/>
      <name val="Gill Sans MT"/>
      <family val="2"/>
    </font>
    <font>
      <sz val="11"/>
      <color theme="1"/>
      <name val="Calibri"/>
      <family val="2"/>
      <scheme val="minor"/>
    </font>
    <font>
      <b/>
      <sz val="9.5"/>
      <color theme="1"/>
      <name val="Gill Sans MT"/>
      <family val="2"/>
    </font>
    <font>
      <sz val="10"/>
      <name val="Arial"/>
      <family val="2"/>
    </font>
  </fonts>
  <fills count="8">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1F3864"/>
        <bgColor indexed="64"/>
      </patternFill>
    </fill>
    <fill>
      <patternFill patternType="solid">
        <fgColor rgb="FFD9D9D9"/>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14996795556505021"/>
      </right>
      <top style="medium">
        <color indexed="64"/>
      </top>
      <bottom style="thin">
        <color indexed="64"/>
      </bottom>
      <diagonal/>
    </border>
    <border>
      <left style="thin">
        <color theme="0" tint="-0.14996795556505021"/>
      </left>
      <right style="medium">
        <color indexed="64"/>
      </right>
      <top style="medium">
        <color indexed="64"/>
      </top>
      <bottom style="thin">
        <color indexed="64"/>
      </bottom>
      <diagonal/>
    </border>
    <border>
      <left style="medium">
        <color indexed="64"/>
      </left>
      <right style="thin">
        <color theme="0" tint="-0.14996795556505021"/>
      </right>
      <top/>
      <bottom/>
      <diagonal/>
    </border>
    <border>
      <left style="thin">
        <color theme="0" tint="-0.14996795556505021"/>
      </left>
      <right style="medium">
        <color indexed="64"/>
      </right>
      <top/>
      <bottom/>
      <diagonal/>
    </border>
    <border>
      <left style="medium">
        <color indexed="64"/>
      </left>
      <right style="thin">
        <color theme="0" tint="-0.14996795556505021"/>
      </right>
      <top style="thin">
        <color indexed="64"/>
      </top>
      <bottom style="medium">
        <color indexed="64"/>
      </bottom>
      <diagonal/>
    </border>
    <border>
      <left style="thin">
        <color theme="0" tint="-0.14996795556505021"/>
      </left>
      <right style="medium">
        <color indexed="64"/>
      </right>
      <top style="thin">
        <color indexed="64"/>
      </top>
      <bottom style="medium">
        <color indexed="64"/>
      </bottom>
      <diagonal/>
    </border>
    <border>
      <left/>
      <right style="thin">
        <color theme="0" tint="-0.14996795556505021"/>
      </right>
      <top style="medium">
        <color indexed="64"/>
      </top>
      <bottom/>
      <diagonal/>
    </border>
  </borders>
  <cellStyleXfs count="3">
    <xf numFmtId="0" fontId="0" fillId="0" borderId="0"/>
    <xf numFmtId="0" fontId="17" fillId="0" borderId="0"/>
    <xf numFmtId="0" fontId="19" fillId="0" borderId="0"/>
  </cellStyleXfs>
  <cellXfs count="107">
    <xf numFmtId="0" fontId="0" fillId="0" borderId="0" xfId="0"/>
    <xf numFmtId="2" fontId="0" fillId="0" borderId="0" xfId="0" applyNumberFormat="1"/>
    <xf numFmtId="0" fontId="5" fillId="0" borderId="0" xfId="0" applyFont="1"/>
    <xf numFmtId="0" fontId="7" fillId="5" borderId="3"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9" fontId="6" fillId="0" borderId="7" xfId="0" applyNumberFormat="1" applyFont="1" applyBorder="1" applyAlignment="1">
      <alignment horizontal="center" vertical="center" wrapText="1"/>
    </xf>
    <xf numFmtId="0" fontId="8" fillId="6" borderId="6" xfId="0" applyFont="1" applyFill="1" applyBorder="1" applyAlignment="1">
      <alignment vertical="center" wrapText="1"/>
    </xf>
    <xf numFmtId="9" fontId="8" fillId="6" borderId="7"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wrapText="1"/>
    </xf>
    <xf numFmtId="0" fontId="2" fillId="0" borderId="0" xfId="0" applyFont="1"/>
    <xf numFmtId="0" fontId="4" fillId="4" borderId="1" xfId="0" applyFont="1" applyFill="1" applyBorder="1" applyAlignment="1">
      <alignment wrapText="1"/>
    </xf>
    <xf numFmtId="0" fontId="4" fillId="4" borderId="1" xfId="0" applyFont="1" applyFill="1" applyBorder="1"/>
    <xf numFmtId="0" fontId="9" fillId="4" borderId="1" xfId="0" applyFont="1" applyFill="1" applyBorder="1"/>
    <xf numFmtId="0" fontId="11" fillId="0" borderId="1" xfId="0" applyFont="1" applyBorder="1" applyAlignment="1">
      <alignment vertical="center" wrapText="1"/>
    </xf>
    <xf numFmtId="0" fontId="12" fillId="0" borderId="1" xfId="0" applyFont="1" applyBorder="1" applyAlignment="1">
      <alignment wrapText="1"/>
    </xf>
    <xf numFmtId="0" fontId="4" fillId="0" borderId="0" xfId="0" applyFont="1" applyAlignment="1">
      <alignment wrapText="1"/>
    </xf>
    <xf numFmtId="0" fontId="9" fillId="4" borderId="1" xfId="0" applyFont="1" applyFill="1" applyBorder="1" applyAlignment="1">
      <alignment wrapText="1"/>
    </xf>
    <xf numFmtId="0" fontId="4" fillId="0" borderId="0" xfId="0" applyFont="1"/>
    <xf numFmtId="0" fontId="9" fillId="3" borderId="3" xfId="0" applyFont="1" applyFill="1" applyBorder="1"/>
    <xf numFmtId="0" fontId="4" fillId="0" borderId="3" xfId="0" applyFont="1" applyBorder="1"/>
    <xf numFmtId="0" fontId="4" fillId="3" borderId="12" xfId="0" applyFont="1" applyFill="1" applyBorder="1" applyAlignment="1">
      <alignment wrapText="1"/>
    </xf>
    <xf numFmtId="0" fontId="4" fillId="3" borderId="13" xfId="0" applyFont="1" applyFill="1" applyBorder="1"/>
    <xf numFmtId="0" fontId="4" fillId="3" borderId="3" xfId="0" applyFont="1" applyFill="1" applyBorder="1"/>
    <xf numFmtId="0" fontId="4" fillId="3" borderId="4" xfId="0" applyFont="1" applyFill="1" applyBorder="1" applyAlignment="1">
      <alignment wrapText="1"/>
    </xf>
    <xf numFmtId="164" fontId="4" fillId="3" borderId="3" xfId="0" applyNumberFormat="1" applyFont="1" applyFill="1" applyBorder="1"/>
    <xf numFmtId="1" fontId="4" fillId="3" borderId="3" xfId="0" applyNumberFormat="1" applyFont="1" applyFill="1" applyBorder="1"/>
    <xf numFmtId="0" fontId="9" fillId="4" borderId="21" xfId="0" applyFont="1" applyFill="1" applyBorder="1"/>
    <xf numFmtId="0" fontId="9" fillId="4" borderId="22" xfId="0" applyFont="1" applyFill="1" applyBorder="1"/>
    <xf numFmtId="0" fontId="12" fillId="0" borderId="21" xfId="0" applyFont="1" applyBorder="1" applyAlignment="1">
      <alignment wrapText="1"/>
    </xf>
    <xf numFmtId="0" fontId="12" fillId="0" borderId="22" xfId="0" applyFont="1" applyBorder="1" applyAlignment="1">
      <alignment wrapText="1"/>
    </xf>
    <xf numFmtId="0" fontId="9" fillId="4" borderId="21" xfId="0" applyFont="1" applyFill="1" applyBorder="1" applyAlignment="1">
      <alignment wrapText="1"/>
    </xf>
    <xf numFmtId="0" fontId="9" fillId="4" borderId="22" xfId="0" applyFont="1" applyFill="1" applyBorder="1" applyAlignment="1">
      <alignment wrapText="1"/>
    </xf>
    <xf numFmtId="0" fontId="12" fillId="0" borderId="10" xfId="0" applyFont="1" applyBorder="1" applyAlignment="1">
      <alignment wrapText="1"/>
    </xf>
    <xf numFmtId="0" fontId="12" fillId="0" borderId="23" xfId="0" applyFont="1" applyBorder="1" applyAlignment="1">
      <alignment wrapText="1"/>
    </xf>
    <xf numFmtId="0" fontId="12" fillId="0" borderId="11" xfId="0" applyFont="1" applyBorder="1" applyAlignment="1">
      <alignment wrapText="1"/>
    </xf>
    <xf numFmtId="0" fontId="3" fillId="2" borderId="12" xfId="0" applyFont="1" applyFill="1" applyBorder="1" applyAlignment="1">
      <alignment wrapText="1"/>
    </xf>
    <xf numFmtId="0" fontId="3" fillId="2" borderId="17" xfId="0" applyFont="1" applyFill="1" applyBorder="1" applyAlignment="1">
      <alignment wrapText="1"/>
    </xf>
    <xf numFmtId="0" fontId="3" fillId="2" borderId="18" xfId="0" applyFont="1" applyFill="1" applyBorder="1"/>
    <xf numFmtId="0" fontId="3" fillId="2" borderId="26" xfId="0" applyFont="1" applyFill="1" applyBorder="1" applyAlignment="1">
      <alignment wrapText="1"/>
    </xf>
    <xf numFmtId="0" fontId="3" fillId="2" borderId="13" xfId="0" applyFont="1" applyFill="1" applyBorder="1"/>
    <xf numFmtId="0" fontId="4" fillId="4" borderId="22" xfId="0" applyFont="1" applyFill="1" applyBorder="1"/>
    <xf numFmtId="0" fontId="10" fillId="0" borderId="22" xfId="0" applyFont="1" applyBorder="1" applyAlignment="1">
      <alignment horizontal="right" wrapText="1"/>
    </xf>
    <xf numFmtId="0" fontId="10" fillId="0" borderId="22" xfId="0" applyFont="1" applyBorder="1" applyAlignment="1">
      <alignment wrapText="1"/>
    </xf>
    <xf numFmtId="0" fontId="13" fillId="0" borderId="22" xfId="0" applyFont="1" applyBorder="1" applyAlignment="1">
      <alignment horizontal="right" vertical="center" wrapText="1"/>
    </xf>
    <xf numFmtId="0" fontId="4" fillId="4" borderId="21" xfId="0" applyFont="1" applyFill="1" applyBorder="1" applyAlignment="1">
      <alignment horizontal="center" wrapText="1"/>
    </xf>
    <xf numFmtId="0" fontId="4" fillId="4" borderId="22" xfId="0" applyFont="1" applyFill="1" applyBorder="1" applyAlignment="1">
      <alignment wrapText="1"/>
    </xf>
    <xf numFmtId="0" fontId="10" fillId="0" borderId="11" xfId="0" applyFont="1" applyBorder="1" applyAlignment="1">
      <alignment wrapText="1"/>
    </xf>
    <xf numFmtId="0" fontId="4" fillId="3" borderId="21" xfId="0" applyFont="1" applyFill="1" applyBorder="1" applyAlignment="1">
      <alignment wrapText="1"/>
    </xf>
    <xf numFmtId="0" fontId="4" fillId="3" borderId="22" xfId="0" applyFont="1" applyFill="1" applyBorder="1"/>
    <xf numFmtId="0" fontId="4" fillId="4" borderId="12" xfId="0" applyFont="1" applyFill="1" applyBorder="1"/>
    <xf numFmtId="0" fontId="4" fillId="4" borderId="26" xfId="0" applyFont="1" applyFill="1" applyBorder="1"/>
    <xf numFmtId="0" fontId="4" fillId="4" borderId="13" xfId="0" applyFont="1" applyFill="1" applyBorder="1"/>
    <xf numFmtId="0" fontId="4" fillId="4" borderId="21" xfId="0" applyFont="1" applyFill="1" applyBorder="1"/>
    <xf numFmtId="0" fontId="4" fillId="4" borderId="21" xfId="0" applyFont="1" applyFill="1" applyBorder="1" applyAlignment="1">
      <alignment horizontal="center"/>
    </xf>
    <xf numFmtId="0" fontId="1" fillId="3" borderId="0" xfId="0" applyFont="1" applyFill="1"/>
    <xf numFmtId="0" fontId="17" fillId="0" borderId="0" xfId="1"/>
    <xf numFmtId="0" fontId="5" fillId="0" borderId="30" xfId="1" applyFont="1" applyBorder="1" applyAlignment="1">
      <alignment wrapText="1"/>
    </xf>
    <xf numFmtId="0" fontId="5" fillId="0" borderId="32" xfId="1" applyFont="1" applyBorder="1" applyAlignment="1">
      <alignment wrapText="1"/>
    </xf>
    <xf numFmtId="0" fontId="5" fillId="0" borderId="34" xfId="1" applyFont="1" applyBorder="1" applyAlignment="1">
      <alignment wrapText="1"/>
    </xf>
    <xf numFmtId="0" fontId="19" fillId="0" borderId="0" xfId="2"/>
    <xf numFmtId="0" fontId="17" fillId="0" borderId="17" xfId="1" applyBorder="1"/>
    <xf numFmtId="0" fontId="5" fillId="0" borderId="35" xfId="1" applyFont="1" applyBorder="1" applyAlignment="1">
      <alignment horizontal="right"/>
    </xf>
    <xf numFmtId="0" fontId="17" fillId="7" borderId="0" xfId="1" applyFill="1"/>
    <xf numFmtId="0" fontId="18" fillId="0" borderId="29" xfId="1" applyFont="1" applyBorder="1" applyAlignment="1">
      <alignment horizontal="right" wrapText="1"/>
    </xf>
    <xf numFmtId="0" fontId="5" fillId="0" borderId="31" xfId="1" applyFont="1" applyBorder="1" applyAlignment="1">
      <alignment horizontal="right" wrapText="1"/>
    </xf>
    <xf numFmtId="0" fontId="18" fillId="0" borderId="33" xfId="1" applyFont="1" applyBorder="1" applyAlignment="1">
      <alignment horizontal="right" wrapText="1"/>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4" fillId="3" borderId="27" xfId="0" applyFont="1" applyFill="1" applyBorder="1" applyAlignment="1">
      <alignment horizontal="left" wrapText="1"/>
    </xf>
    <xf numFmtId="0" fontId="4" fillId="3" borderId="28" xfId="0" applyFont="1" applyFill="1" applyBorder="1" applyAlignment="1">
      <alignment horizontal="left" wrapText="1"/>
    </xf>
    <xf numFmtId="0" fontId="4" fillId="3" borderId="14" xfId="0" applyFont="1" applyFill="1" applyBorder="1" applyAlignment="1">
      <alignment horizontal="left" wrapText="1"/>
    </xf>
    <xf numFmtId="0" fontId="4" fillId="3" borderId="15" xfId="0" applyFont="1" applyFill="1" applyBorder="1" applyAlignment="1">
      <alignment horizontal="left" wrapText="1"/>
    </xf>
    <xf numFmtId="0" fontId="1" fillId="0" borderId="0" xfId="0" applyFont="1"/>
    <xf numFmtId="0" fontId="1" fillId="0" borderId="0" xfId="0" applyFont="1" applyAlignment="1">
      <alignment horizontal="center"/>
    </xf>
    <xf numFmtId="0" fontId="1" fillId="0" borderId="0" xfId="0" applyFont="1" applyAlignment="1">
      <alignment wrapText="1"/>
    </xf>
    <xf numFmtId="0" fontId="1" fillId="3" borderId="19" xfId="0" applyFont="1" applyFill="1" applyBorder="1"/>
    <xf numFmtId="0" fontId="1" fillId="3" borderId="20" xfId="0" applyFont="1" applyFill="1" applyBorder="1"/>
    <xf numFmtId="0" fontId="1" fillId="0" borderId="21" xfId="0" applyFont="1" applyBorder="1" applyAlignment="1">
      <alignment horizontal="center"/>
    </xf>
    <xf numFmtId="0" fontId="1" fillId="0" borderId="1" xfId="0" applyFont="1" applyBorder="1" applyAlignment="1">
      <alignment wrapText="1"/>
    </xf>
    <xf numFmtId="0" fontId="1" fillId="0" borderId="22" xfId="0" applyFont="1" applyBorder="1"/>
    <xf numFmtId="0" fontId="1" fillId="0" borderId="21" xfId="0" applyFont="1" applyBorder="1"/>
    <xf numFmtId="0" fontId="1" fillId="0" borderId="1" xfId="0" applyFont="1" applyBorder="1"/>
    <xf numFmtId="0" fontId="1" fillId="0" borderId="10" xfId="0" applyFont="1" applyBorder="1" applyAlignment="1">
      <alignment horizontal="center"/>
    </xf>
    <xf numFmtId="0" fontId="1" fillId="0" borderId="23" xfId="0" applyFont="1" applyBorder="1" applyAlignment="1">
      <alignment wrapText="1"/>
    </xf>
    <xf numFmtId="0" fontId="1" fillId="0" borderId="11" xfId="0" applyFont="1" applyBorder="1"/>
    <xf numFmtId="0" fontId="1" fillId="0" borderId="24" xfId="0" applyFont="1" applyBorder="1"/>
    <xf numFmtId="0" fontId="1" fillId="0" borderId="2" xfId="0" applyFont="1" applyBorder="1"/>
    <xf numFmtId="0" fontId="1" fillId="0" borderId="25" xfId="0" applyFont="1" applyBorder="1"/>
    <xf numFmtId="0" fontId="1" fillId="0" borderId="3" xfId="0" applyFont="1" applyBorder="1"/>
    <xf numFmtId="0" fontId="1" fillId="4" borderId="21" xfId="0" applyFont="1" applyFill="1" applyBorder="1" applyAlignment="1">
      <alignment horizontal="center"/>
    </xf>
    <xf numFmtId="0" fontId="1" fillId="0" borderId="21" xfId="0" applyFont="1" applyBorder="1" applyAlignment="1">
      <alignment horizontal="center" wrapText="1"/>
    </xf>
    <xf numFmtId="0" fontId="1" fillId="0" borderId="21" xfId="0" applyFont="1" applyBorder="1" applyAlignment="1">
      <alignment wrapText="1"/>
    </xf>
    <xf numFmtId="0" fontId="1" fillId="0" borderId="22" xfId="0" applyFont="1" applyBorder="1" applyAlignment="1">
      <alignment wrapText="1"/>
    </xf>
    <xf numFmtId="0" fontId="1" fillId="0" borderId="10" xfId="0" applyFont="1" applyBorder="1" applyAlignment="1">
      <alignment horizontal="center" wrapText="1"/>
    </xf>
    <xf numFmtId="0" fontId="1" fillId="0" borderId="11" xfId="0" applyFont="1" applyBorder="1" applyAlignment="1">
      <alignment wrapText="1"/>
    </xf>
    <xf numFmtId="0" fontId="1" fillId="0" borderId="10" xfId="0" applyFont="1" applyBorder="1"/>
    <xf numFmtId="0" fontId="1" fillId="0" borderId="23" xfId="0" applyFont="1" applyBorder="1"/>
    <xf numFmtId="0" fontId="1" fillId="0" borderId="8" xfId="0" applyFont="1" applyBorder="1" applyAlignment="1">
      <alignment wrapText="1"/>
    </xf>
    <xf numFmtId="9" fontId="1" fillId="0" borderId="9" xfId="0" applyNumberFormat="1" applyFont="1" applyBorder="1"/>
    <xf numFmtId="0" fontId="1" fillId="0" borderId="10" xfId="0" applyFont="1" applyBorder="1" applyAlignment="1">
      <alignment wrapText="1"/>
    </xf>
    <xf numFmtId="9" fontId="1" fillId="0" borderId="11" xfId="0" applyNumberFormat="1" applyFont="1" applyBorder="1"/>
    <xf numFmtId="9" fontId="1" fillId="0" borderId="0" xfId="0" applyNumberFormat="1" applyFont="1"/>
  </cellXfs>
  <cellStyles count="3">
    <cellStyle name="Normal" xfId="0" builtinId="0"/>
    <cellStyle name="Normal 2" xfId="1" xr:uid="{ADBB1DC8-4FD1-134C-9DB5-C357D4C69BF5}"/>
    <cellStyle name="Normal 3" xfId="2" xr:uid="{BAD2E516-6141-4C49-8DA9-3C67D1713EC7}"/>
  </cellStyles>
  <dxfs count="15">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315393</xdr:colOff>
      <xdr:row>0</xdr:row>
      <xdr:rowOff>9525</xdr:rowOff>
    </xdr:from>
    <xdr:to>
      <xdr:col>2</xdr:col>
      <xdr:colOff>1477513</xdr:colOff>
      <xdr:row>2</xdr:row>
      <xdr:rowOff>143144</xdr:rowOff>
    </xdr:to>
    <xdr:pic>
      <xdr:nvPicPr>
        <xdr:cNvPr id="4" name="Picture 3" descr="A picture containing text, clipart&#10;&#10;Description automatically generated">
          <a:extLst>
            <a:ext uri="{FF2B5EF4-FFF2-40B4-BE49-F238E27FC236}">
              <a16:creationId xmlns:a16="http://schemas.microsoft.com/office/drawing/2014/main" id="{A76FBD45-CE70-894C-9B96-18D8561969BC}"/>
            </a:ext>
          </a:extLst>
        </xdr:cNvPr>
        <xdr:cNvPicPr>
          <a:picLocks noChangeAspect="1"/>
        </xdr:cNvPicPr>
      </xdr:nvPicPr>
      <xdr:blipFill>
        <a:blip xmlns:r="http://schemas.openxmlformats.org/officeDocument/2006/relationships" r:embed="rId1"/>
        <a:stretch>
          <a:fillRect/>
        </a:stretch>
      </xdr:blipFill>
      <xdr:spPr>
        <a:xfrm>
          <a:off x="934518" y="9525"/>
          <a:ext cx="2409895" cy="514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64175-3A44-1C4C-B721-79CAB5A27DAF}">
  <dimension ref="B1:C18"/>
  <sheetViews>
    <sheetView showGridLines="0" zoomScaleNormal="100" workbookViewId="0">
      <selection activeCell="B5" sqref="B5:C7"/>
    </sheetView>
  </sheetViews>
  <sheetFormatPr defaultColWidth="8.85546875" defaultRowHeight="14.85"/>
  <cols>
    <col min="1" max="1" width="8.85546875" style="59"/>
    <col min="2" max="2" width="17.85546875" style="59" bestFit="1" customWidth="1"/>
    <col min="3" max="3" width="84.5703125" style="59" customWidth="1"/>
    <col min="4" max="16384" width="8.85546875" style="59"/>
  </cols>
  <sheetData>
    <row r="1" spans="2:3">
      <c r="B1" s="66"/>
      <c r="C1" s="66"/>
    </row>
    <row r="2" spans="2:3">
      <c r="B2" s="66"/>
      <c r="C2" s="66"/>
    </row>
    <row r="3" spans="2:3">
      <c r="B3" s="66"/>
      <c r="C3" s="66"/>
    </row>
    <row r="4" spans="2:3" ht="15.6" thickBot="1"/>
    <row r="5" spans="2:3" ht="28.5">
      <c r="B5" s="67" t="s">
        <v>0</v>
      </c>
      <c r="C5" s="60" t="s">
        <v>1</v>
      </c>
    </row>
    <row r="6" spans="2:3" ht="15.2">
      <c r="B6" s="68"/>
      <c r="C6" s="61"/>
    </row>
    <row r="7" spans="2:3" ht="57.75" thickBot="1">
      <c r="B7" s="69" t="s">
        <v>2</v>
      </c>
      <c r="C7" s="62" t="s">
        <v>3</v>
      </c>
    </row>
    <row r="8" spans="2:3" ht="15.2">
      <c r="B8" s="65"/>
      <c r="C8" s="64"/>
    </row>
    <row r="9" spans="2:3">
      <c r="B9" s="63"/>
      <c r="C9" s="63"/>
    </row>
    <row r="10" spans="2:3">
      <c r="B10" s="63"/>
      <c r="C10" s="63"/>
    </row>
    <row r="11" spans="2:3">
      <c r="B11" s="63"/>
      <c r="C11" s="63"/>
    </row>
    <row r="12" spans="2:3">
      <c r="B12" s="63"/>
      <c r="C12" s="63"/>
    </row>
    <row r="13" spans="2:3">
      <c r="B13" s="63"/>
      <c r="C13" s="63"/>
    </row>
    <row r="14" spans="2:3">
      <c r="B14" s="63"/>
      <c r="C14" s="63"/>
    </row>
    <row r="15" spans="2:3">
      <c r="B15" s="63"/>
      <c r="C15" s="63"/>
    </row>
    <row r="16" spans="2:3">
      <c r="B16" s="63"/>
      <c r="C16" s="63"/>
    </row>
    <row r="17" spans="2:3">
      <c r="B17" s="63"/>
      <c r="C17" s="63"/>
    </row>
    <row r="18" spans="2:3">
      <c r="B18" s="63"/>
      <c r="C18" s="6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3011D-794A-4607-B2B8-8D79EEDCB57F}">
  <dimension ref="C2:E7"/>
  <sheetViews>
    <sheetView showGridLines="0" workbookViewId="0">
      <selection activeCell="E8" sqref="E8"/>
    </sheetView>
  </sheetViews>
  <sheetFormatPr defaultColWidth="8.7109375" defaultRowHeight="14.25"/>
  <cols>
    <col min="1" max="2" width="3" style="2" customWidth="1"/>
    <col min="3" max="3" width="35.28515625" style="2" bestFit="1" customWidth="1"/>
    <col min="4" max="4" width="31.28515625" style="2" bestFit="1" customWidth="1"/>
    <col min="5" max="5" width="73.42578125" style="2" bestFit="1" customWidth="1"/>
    <col min="6" max="16384" width="8.7109375" style="2"/>
  </cols>
  <sheetData>
    <row r="2" spans="3:5" ht="15" thickBot="1"/>
    <row r="3" spans="3:5" ht="15" thickBot="1">
      <c r="C3" s="3" t="s">
        <v>4</v>
      </c>
      <c r="D3" s="4" t="s">
        <v>5</v>
      </c>
      <c r="E3" s="4" t="s">
        <v>6</v>
      </c>
    </row>
    <row r="4" spans="3:5" ht="27.75" customHeight="1" thickBot="1">
      <c r="C4" s="5" t="s">
        <v>7</v>
      </c>
      <c r="D4" s="6" t="s">
        <v>8</v>
      </c>
      <c r="E4" s="7" t="s">
        <v>9</v>
      </c>
    </row>
    <row r="5" spans="3:5" ht="15" thickBot="1">
      <c r="C5" s="5" t="s">
        <v>10</v>
      </c>
      <c r="D5" s="8">
        <v>0.4</v>
      </c>
      <c r="E5" s="7" t="s">
        <v>11</v>
      </c>
    </row>
    <row r="6" spans="3:5" ht="15" thickBot="1">
      <c r="C6" s="5" t="s">
        <v>12</v>
      </c>
      <c r="D6" s="8">
        <v>0.6</v>
      </c>
      <c r="E6" s="7" t="s">
        <v>13</v>
      </c>
    </row>
    <row r="7" spans="3:5" ht="15" thickBot="1">
      <c r="C7" s="9" t="s">
        <v>14</v>
      </c>
      <c r="D7" s="10">
        <v>1</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7EB44-3B45-4599-96E4-74D14B82C0D4}">
  <dimension ref="A1:Q70"/>
  <sheetViews>
    <sheetView showGridLines="0" tabSelected="1" topLeftCell="A48" zoomScaleNormal="100" workbookViewId="0">
      <selection activeCell="G60" sqref="G60:H60"/>
    </sheetView>
  </sheetViews>
  <sheetFormatPr defaultColWidth="8.7109375" defaultRowHeight="14.25"/>
  <cols>
    <col min="1" max="1" width="2" style="13" bestFit="1" customWidth="1"/>
    <col min="2" max="2" width="2.7109375" style="11" bestFit="1" customWidth="1"/>
    <col min="3" max="3" width="68.85546875" style="12" customWidth="1"/>
    <col min="4" max="4" width="14.42578125" style="13" bestFit="1" customWidth="1"/>
    <col min="5" max="5" width="2.28515625" style="13" customWidth="1"/>
    <col min="6" max="6" width="11.42578125" style="13" bestFit="1" customWidth="1"/>
    <col min="7" max="15" width="18.140625" style="13" bestFit="1" customWidth="1"/>
    <col min="16" max="16" width="19" style="13" bestFit="1" customWidth="1"/>
    <col min="17" max="16384" width="8.7109375" style="13"/>
  </cols>
  <sheetData>
    <row r="1" spans="1:16" ht="15" thickBot="1">
      <c r="A1" s="77"/>
      <c r="B1" s="78"/>
      <c r="C1" s="79"/>
      <c r="D1" s="77"/>
      <c r="E1" s="77"/>
      <c r="F1" s="77"/>
      <c r="G1" s="77"/>
      <c r="H1" s="77"/>
      <c r="I1" s="77"/>
      <c r="J1" s="77"/>
      <c r="K1" s="77"/>
      <c r="L1" s="77"/>
      <c r="M1" s="77"/>
      <c r="N1" s="77"/>
      <c r="O1" s="77"/>
      <c r="P1" s="77"/>
    </row>
    <row r="2" spans="1:16" ht="15" thickBot="1">
      <c r="A2" s="78"/>
      <c r="B2" s="79"/>
      <c r="C2" s="77"/>
      <c r="D2" s="77"/>
      <c r="E2" s="77"/>
      <c r="F2" s="70" t="s">
        <v>15</v>
      </c>
      <c r="G2" s="71"/>
      <c r="H2" s="71"/>
      <c r="I2" s="71"/>
      <c r="J2" s="71"/>
      <c r="K2" s="71"/>
      <c r="L2" s="71"/>
      <c r="M2" s="71"/>
      <c r="N2" s="71"/>
      <c r="O2" s="71"/>
      <c r="P2" s="72"/>
    </row>
    <row r="3" spans="1:16">
      <c r="A3" s="77"/>
      <c r="B3" s="39"/>
      <c r="C3" s="40" t="s">
        <v>16</v>
      </c>
      <c r="D3" s="41" t="s">
        <v>17</v>
      </c>
      <c r="E3" s="77"/>
      <c r="F3" s="80" t="s">
        <v>18</v>
      </c>
      <c r="G3" s="58" t="s">
        <v>19</v>
      </c>
      <c r="H3" s="58" t="s">
        <v>20</v>
      </c>
      <c r="I3" s="58" t="s">
        <v>21</v>
      </c>
      <c r="J3" s="58" t="s">
        <v>22</v>
      </c>
      <c r="K3" s="58" t="s">
        <v>23</v>
      </c>
      <c r="L3" s="58" t="s">
        <v>24</v>
      </c>
      <c r="M3" s="58" t="s">
        <v>25</v>
      </c>
      <c r="N3" s="58" t="s">
        <v>26</v>
      </c>
      <c r="O3" s="58" t="s">
        <v>27</v>
      </c>
      <c r="P3" s="81" t="s">
        <v>28</v>
      </c>
    </row>
    <row r="4" spans="1:16">
      <c r="A4" s="77"/>
      <c r="B4" s="82">
        <v>1</v>
      </c>
      <c r="C4" s="83" t="s">
        <v>29</v>
      </c>
      <c r="D4" s="84" t="s">
        <v>30</v>
      </c>
      <c r="E4" s="77"/>
      <c r="F4" s="85" t="s">
        <v>31</v>
      </c>
      <c r="G4" s="86" t="s">
        <v>32</v>
      </c>
      <c r="H4" s="86" t="s">
        <v>32</v>
      </c>
      <c r="I4" s="86" t="s">
        <v>32</v>
      </c>
      <c r="J4" s="86" t="s">
        <v>32</v>
      </c>
      <c r="K4" s="86" t="s">
        <v>32</v>
      </c>
      <c r="L4" s="86" t="s">
        <v>32</v>
      </c>
      <c r="M4" s="86" t="s">
        <v>32</v>
      </c>
      <c r="N4" s="86" t="s">
        <v>32</v>
      </c>
      <c r="O4" s="86" t="s">
        <v>32</v>
      </c>
      <c r="P4" s="84" t="s">
        <v>32</v>
      </c>
    </row>
    <row r="5" spans="1:16">
      <c r="A5" s="77"/>
      <c r="B5" s="82">
        <v>2</v>
      </c>
      <c r="C5" s="83" t="s">
        <v>33</v>
      </c>
      <c r="D5" s="84" t="s">
        <v>30</v>
      </c>
      <c r="E5" s="77"/>
      <c r="F5" s="85" t="s">
        <v>31</v>
      </c>
      <c r="G5" s="86" t="s">
        <v>32</v>
      </c>
      <c r="H5" s="86" t="s">
        <v>32</v>
      </c>
      <c r="I5" s="86" t="s">
        <v>32</v>
      </c>
      <c r="J5" s="86" t="s">
        <v>32</v>
      </c>
      <c r="K5" s="86" t="s">
        <v>32</v>
      </c>
      <c r="L5" s="86" t="s">
        <v>32</v>
      </c>
      <c r="M5" s="86" t="s">
        <v>32</v>
      </c>
      <c r="N5" s="86" t="s">
        <v>32</v>
      </c>
      <c r="O5" s="86" t="s">
        <v>32</v>
      </c>
      <c r="P5" s="84" t="s">
        <v>32</v>
      </c>
    </row>
    <row r="6" spans="1:16">
      <c r="A6" s="77"/>
      <c r="B6" s="82">
        <v>3</v>
      </c>
      <c r="C6" s="83" t="s">
        <v>34</v>
      </c>
      <c r="D6" s="84" t="s">
        <v>30</v>
      </c>
      <c r="E6" s="77"/>
      <c r="F6" s="85" t="s">
        <v>31</v>
      </c>
      <c r="G6" s="86" t="s">
        <v>32</v>
      </c>
      <c r="H6" s="86" t="s">
        <v>32</v>
      </c>
      <c r="I6" s="86" t="s">
        <v>32</v>
      </c>
      <c r="J6" s="86" t="s">
        <v>32</v>
      </c>
      <c r="K6" s="86" t="s">
        <v>32</v>
      </c>
      <c r="L6" s="86" t="s">
        <v>32</v>
      </c>
      <c r="M6" s="86" t="s">
        <v>32</v>
      </c>
      <c r="N6" s="86" t="s">
        <v>32</v>
      </c>
      <c r="O6" s="86" t="s">
        <v>32</v>
      </c>
      <c r="P6" s="84" t="s">
        <v>32</v>
      </c>
    </row>
    <row r="7" spans="1:16">
      <c r="A7" s="77"/>
      <c r="B7" s="82">
        <v>4</v>
      </c>
      <c r="C7" s="83" t="s">
        <v>35</v>
      </c>
      <c r="D7" s="84" t="s">
        <v>30</v>
      </c>
      <c r="E7" s="77"/>
      <c r="F7" s="85" t="s">
        <v>31</v>
      </c>
      <c r="G7" s="86" t="s">
        <v>32</v>
      </c>
      <c r="H7" s="86" t="s">
        <v>32</v>
      </c>
      <c r="I7" s="86" t="s">
        <v>32</v>
      </c>
      <c r="J7" s="86" t="s">
        <v>32</v>
      </c>
      <c r="K7" s="86" t="s">
        <v>32</v>
      </c>
      <c r="L7" s="86" t="s">
        <v>32</v>
      </c>
      <c r="M7" s="86" t="s">
        <v>32</v>
      </c>
      <c r="N7" s="86" t="s">
        <v>32</v>
      </c>
      <c r="O7" s="86" t="s">
        <v>32</v>
      </c>
      <c r="P7" s="84" t="s">
        <v>32</v>
      </c>
    </row>
    <row r="8" spans="1:16">
      <c r="A8" s="77"/>
      <c r="B8" s="82">
        <v>5</v>
      </c>
      <c r="C8" s="83" t="s">
        <v>36</v>
      </c>
      <c r="D8" s="84" t="s">
        <v>30</v>
      </c>
      <c r="E8" s="77"/>
      <c r="F8" s="85" t="s">
        <v>31</v>
      </c>
      <c r="G8" s="86" t="s">
        <v>32</v>
      </c>
      <c r="H8" s="86" t="s">
        <v>32</v>
      </c>
      <c r="I8" s="86" t="s">
        <v>32</v>
      </c>
      <c r="J8" s="86" t="s">
        <v>32</v>
      </c>
      <c r="K8" s="86" t="s">
        <v>32</v>
      </c>
      <c r="L8" s="86" t="s">
        <v>32</v>
      </c>
      <c r="M8" s="86" t="s">
        <v>32</v>
      </c>
      <c r="N8" s="86" t="s">
        <v>32</v>
      </c>
      <c r="O8" s="86" t="s">
        <v>32</v>
      </c>
      <c r="P8" s="84" t="s">
        <v>32</v>
      </c>
    </row>
    <row r="9" spans="1:16" ht="28.5">
      <c r="A9" s="77"/>
      <c r="B9" s="82">
        <v>6</v>
      </c>
      <c r="C9" s="83" t="s">
        <v>37</v>
      </c>
      <c r="D9" s="84" t="s">
        <v>30</v>
      </c>
      <c r="E9" s="77"/>
      <c r="F9" s="85" t="s">
        <v>31</v>
      </c>
      <c r="G9" s="86" t="s">
        <v>32</v>
      </c>
      <c r="H9" s="86" t="s">
        <v>32</v>
      </c>
      <c r="I9" s="86" t="s">
        <v>32</v>
      </c>
      <c r="J9" s="86" t="s">
        <v>32</v>
      </c>
      <c r="K9" s="86" t="s">
        <v>32</v>
      </c>
      <c r="L9" s="86" t="s">
        <v>32</v>
      </c>
      <c r="M9" s="86" t="s">
        <v>32</v>
      </c>
      <c r="N9" s="86" t="s">
        <v>32</v>
      </c>
      <c r="O9" s="86" t="s">
        <v>32</v>
      </c>
      <c r="P9" s="84" t="s">
        <v>32</v>
      </c>
    </row>
    <row r="10" spans="1:16" ht="15" thickBot="1">
      <c r="A10" s="77"/>
      <c r="B10" s="87">
        <v>7</v>
      </c>
      <c r="C10" s="88" t="s">
        <v>38</v>
      </c>
      <c r="D10" s="89" t="s">
        <v>30</v>
      </c>
      <c r="E10" s="77"/>
      <c r="F10" s="90" t="s">
        <v>31</v>
      </c>
      <c r="G10" s="86" t="s">
        <v>32</v>
      </c>
      <c r="H10" s="86" t="s">
        <v>32</v>
      </c>
      <c r="I10" s="91" t="s">
        <v>32</v>
      </c>
      <c r="J10" s="91" t="s">
        <v>32</v>
      </c>
      <c r="K10" s="91" t="s">
        <v>32</v>
      </c>
      <c r="L10" s="91" t="s">
        <v>32</v>
      </c>
      <c r="M10" s="91" t="s">
        <v>32</v>
      </c>
      <c r="N10" s="91" t="s">
        <v>32</v>
      </c>
      <c r="O10" s="91" t="s">
        <v>32</v>
      </c>
      <c r="P10" s="92" t="s">
        <v>32</v>
      </c>
    </row>
    <row r="11" spans="1:16" ht="15" thickBot="1">
      <c r="A11" s="77"/>
      <c r="B11" s="78"/>
      <c r="C11" s="79"/>
      <c r="D11" s="77"/>
      <c r="E11" s="77"/>
      <c r="F11" s="93" t="str">
        <f>IF(AND(F4="pass",F5="pass",F6="pass",F7="pass",F10="pass")=TRUE,"Passes Phase","Does Not Pass Phase")</f>
        <v>Passes Phase</v>
      </c>
      <c r="G11" s="93" t="str">
        <f>IF(AND(G4="pass",G5="pass",G6="pass",G7="pass",G10="pass")=TRUE,"Passes Phase","Does Not Pass Phase")</f>
        <v>Does Not Pass Phase</v>
      </c>
      <c r="H11" s="93" t="str">
        <f t="shared" ref="H11:K11" si="0">IF(AND(H4="pass",H5="pass",H6="pass",H7="pass",H10="pass")=TRUE,"Passes Phase","Does Not Pass Phase")</f>
        <v>Does Not Pass Phase</v>
      </c>
      <c r="I11" s="93" t="str">
        <f t="shared" si="0"/>
        <v>Does Not Pass Phase</v>
      </c>
      <c r="J11" s="93" t="str">
        <f t="shared" si="0"/>
        <v>Does Not Pass Phase</v>
      </c>
      <c r="K11" s="93" t="str">
        <f t="shared" si="0"/>
        <v>Does Not Pass Phase</v>
      </c>
      <c r="L11" s="93" t="str">
        <f>IF(AND(L4="pass",L5="pass",L6="pass",L7="pass",L10="pass")=TRUE,"Passes Phase","Does Not Pass Phase")</f>
        <v>Does Not Pass Phase</v>
      </c>
      <c r="M11" s="93" t="str">
        <f>IF(AND(M4="pass",M5="pass",M6="pass",M7="pass",M10="pass")=TRUE,"Passes Phase","Does Not Pass Phase")</f>
        <v>Does Not Pass Phase</v>
      </c>
      <c r="N11" s="93" t="str">
        <f>IF(AND(N4="pass",N5="pass",N6="pass",N7="pass",N10="pass")=TRUE,"Passes Phase","Does Not Pass Phase")</f>
        <v>Does Not Pass Phase</v>
      </c>
      <c r="O11" s="93" t="str">
        <f>IF(AND(O4="pass",O5="pass",O6="pass",O7="pass",O10="pass")=TRUE,"Passes Phase","Does Not Pass Phase")</f>
        <v>Does Not Pass Phase</v>
      </c>
      <c r="P11" s="93" t="str">
        <f>IF(AND(P4="pass",P5="pass",P6="pass",P7="pass",P10="pass")=TRUE,"Passes Phase","Does Not Pass Phase")</f>
        <v>Does Not Pass Phase</v>
      </c>
    </row>
    <row r="12" spans="1:16" ht="15" thickBot="1">
      <c r="A12" s="77"/>
      <c r="B12" s="78"/>
      <c r="C12" s="79"/>
      <c r="D12" s="77"/>
      <c r="E12" s="77"/>
      <c r="F12" s="77"/>
      <c r="G12" s="77"/>
      <c r="H12" s="77"/>
      <c r="I12" s="77"/>
      <c r="J12" s="77"/>
      <c r="K12" s="77"/>
      <c r="L12" s="77"/>
      <c r="M12" s="77"/>
      <c r="N12" s="77"/>
      <c r="O12" s="77"/>
      <c r="P12" s="77"/>
    </row>
    <row r="13" spans="1:16" ht="15" thickBot="1">
      <c r="A13" s="77"/>
      <c r="B13" s="78"/>
      <c r="C13" s="79"/>
      <c r="D13" s="77"/>
      <c r="E13" s="77"/>
      <c r="F13" s="70" t="s">
        <v>39</v>
      </c>
      <c r="G13" s="71"/>
      <c r="H13" s="71"/>
      <c r="I13" s="71"/>
      <c r="J13" s="71"/>
      <c r="K13" s="71"/>
      <c r="L13" s="71"/>
      <c r="M13" s="71"/>
      <c r="N13" s="71"/>
      <c r="O13" s="71"/>
      <c r="P13" s="72"/>
    </row>
    <row r="14" spans="1:16">
      <c r="A14" s="77"/>
      <c r="B14" s="39"/>
      <c r="C14" s="42" t="s">
        <v>40</v>
      </c>
      <c r="D14" s="43" t="s">
        <v>41</v>
      </c>
      <c r="E14" s="77"/>
      <c r="F14" s="80" t="s">
        <v>18</v>
      </c>
      <c r="G14" s="58" t="s">
        <v>19</v>
      </c>
      <c r="H14" s="58" t="s">
        <v>20</v>
      </c>
      <c r="I14" s="58" t="s">
        <v>21</v>
      </c>
      <c r="J14" s="58" t="s">
        <v>22</v>
      </c>
      <c r="K14" s="58" t="s">
        <v>23</v>
      </c>
      <c r="L14" s="58" t="s">
        <v>24</v>
      </c>
      <c r="M14" s="58" t="s">
        <v>25</v>
      </c>
      <c r="N14" s="58" t="s">
        <v>26</v>
      </c>
      <c r="O14" s="58" t="s">
        <v>27</v>
      </c>
      <c r="P14" s="81" t="s">
        <v>28</v>
      </c>
    </row>
    <row r="15" spans="1:16">
      <c r="A15" s="77"/>
      <c r="B15" s="94">
        <v>1</v>
      </c>
      <c r="C15" s="14" t="s">
        <v>42</v>
      </c>
      <c r="D15" s="44">
        <f>SUM(D17:D20)</f>
        <v>55</v>
      </c>
      <c r="E15" s="77"/>
      <c r="F15" s="30">
        <f>SUM(F17:F20)</f>
        <v>45</v>
      </c>
      <c r="G15" s="16">
        <f t="shared" ref="G15:P15" si="1">SUM(G17:G20)</f>
        <v>0</v>
      </c>
      <c r="H15" s="16">
        <f t="shared" si="1"/>
        <v>0</v>
      </c>
      <c r="I15" s="16">
        <f t="shared" si="1"/>
        <v>0</v>
      </c>
      <c r="J15" s="16">
        <f>SUM(J17:J20)</f>
        <v>0</v>
      </c>
      <c r="K15" s="16">
        <f t="shared" si="1"/>
        <v>0</v>
      </c>
      <c r="L15" s="16">
        <f t="shared" si="1"/>
        <v>0</v>
      </c>
      <c r="M15" s="16">
        <f t="shared" si="1"/>
        <v>0</v>
      </c>
      <c r="N15" s="16">
        <f t="shared" si="1"/>
        <v>0</v>
      </c>
      <c r="O15" s="16">
        <f t="shared" si="1"/>
        <v>0</v>
      </c>
      <c r="P15" s="31">
        <f t="shared" si="1"/>
        <v>0</v>
      </c>
    </row>
    <row r="16" spans="1:16" s="12" customFormat="1" ht="28.5">
      <c r="A16" s="79"/>
      <c r="B16" s="95" t="s">
        <v>43</v>
      </c>
      <c r="C16" s="83" t="s">
        <v>44</v>
      </c>
      <c r="D16" s="45" t="s">
        <v>15</v>
      </c>
      <c r="E16" s="79"/>
      <c r="F16" s="96" t="s">
        <v>31</v>
      </c>
      <c r="G16" s="83" t="s">
        <v>32</v>
      </c>
      <c r="H16" s="83" t="s">
        <v>32</v>
      </c>
      <c r="I16" s="83" t="s">
        <v>32</v>
      </c>
      <c r="J16" s="83" t="s">
        <v>32</v>
      </c>
      <c r="K16" s="83" t="s">
        <v>32</v>
      </c>
      <c r="L16" s="83" t="s">
        <v>32</v>
      </c>
      <c r="M16" s="83" t="s">
        <v>32</v>
      </c>
      <c r="N16" s="83" t="s">
        <v>32</v>
      </c>
      <c r="O16" s="83" t="s">
        <v>32</v>
      </c>
      <c r="P16" s="97" t="s">
        <v>32</v>
      </c>
    </row>
    <row r="17" spans="2:16" s="12" customFormat="1" ht="28.5">
      <c r="B17" s="95" t="s">
        <v>45</v>
      </c>
      <c r="C17" s="17" t="s">
        <v>46</v>
      </c>
      <c r="D17" s="46">
        <v>20</v>
      </c>
      <c r="E17" s="79"/>
      <c r="F17" s="32">
        <v>20</v>
      </c>
      <c r="G17" s="18"/>
      <c r="H17" s="18"/>
      <c r="I17" s="18"/>
      <c r="J17" s="18"/>
      <c r="K17" s="18"/>
      <c r="L17" s="18"/>
      <c r="M17" s="18"/>
      <c r="N17" s="18"/>
      <c r="O17" s="18"/>
      <c r="P17" s="33"/>
    </row>
    <row r="18" spans="2:16" s="12" customFormat="1" ht="57">
      <c r="B18" s="95" t="s">
        <v>47</v>
      </c>
      <c r="C18" s="83" t="s">
        <v>48</v>
      </c>
      <c r="D18" s="46">
        <v>15</v>
      </c>
      <c r="E18" s="79"/>
      <c r="F18" s="32">
        <v>10</v>
      </c>
      <c r="G18" s="18"/>
      <c r="H18" s="18"/>
      <c r="I18" s="18"/>
      <c r="J18" s="18"/>
      <c r="K18" s="18"/>
      <c r="L18" s="18"/>
      <c r="M18" s="18"/>
      <c r="N18" s="18"/>
      <c r="O18" s="18"/>
      <c r="P18" s="33"/>
    </row>
    <row r="19" spans="2:16" s="12" customFormat="1" ht="42.75">
      <c r="B19" s="95" t="s">
        <v>49</v>
      </c>
      <c r="C19" s="17" t="s">
        <v>50</v>
      </c>
      <c r="D19" s="47">
        <v>10</v>
      </c>
      <c r="E19" s="79"/>
      <c r="F19" s="32">
        <v>5</v>
      </c>
      <c r="G19" s="18"/>
      <c r="H19" s="18"/>
      <c r="I19" s="18"/>
      <c r="J19" s="18"/>
      <c r="K19" s="18"/>
      <c r="L19" s="18"/>
      <c r="M19" s="18"/>
      <c r="N19" s="18"/>
      <c r="O19" s="18"/>
      <c r="P19" s="33"/>
    </row>
    <row r="20" spans="2:16" s="12" customFormat="1" ht="42.75">
      <c r="B20" s="95" t="s">
        <v>51</v>
      </c>
      <c r="C20" s="17" t="s">
        <v>52</v>
      </c>
      <c r="D20" s="47">
        <v>10</v>
      </c>
      <c r="E20" s="79"/>
      <c r="F20" s="32">
        <v>10</v>
      </c>
      <c r="G20" s="18"/>
      <c r="H20" s="18"/>
      <c r="I20" s="18"/>
      <c r="J20" s="18"/>
      <c r="K20" s="18"/>
      <c r="L20" s="18"/>
      <c r="M20" s="18"/>
      <c r="N20" s="18"/>
      <c r="O20" s="18"/>
      <c r="P20" s="33"/>
    </row>
    <row r="21" spans="2:16" s="12" customFormat="1">
      <c r="B21" s="48">
        <v>2</v>
      </c>
      <c r="C21" s="14" t="s">
        <v>53</v>
      </c>
      <c r="D21" s="49">
        <f>SUM(D22:D23)</f>
        <v>40</v>
      </c>
      <c r="E21" s="19"/>
      <c r="F21" s="34">
        <f>SUM(F22:F23)</f>
        <v>35</v>
      </c>
      <c r="G21" s="20">
        <f t="shared" ref="G21:P21" si="2">SUM(G22:G23)</f>
        <v>0</v>
      </c>
      <c r="H21" s="20">
        <f t="shared" si="2"/>
        <v>0</v>
      </c>
      <c r="I21" s="20">
        <f t="shared" si="2"/>
        <v>0</v>
      </c>
      <c r="J21" s="20">
        <f t="shared" si="2"/>
        <v>0</v>
      </c>
      <c r="K21" s="20">
        <f t="shared" si="2"/>
        <v>0</v>
      </c>
      <c r="L21" s="20">
        <f t="shared" si="2"/>
        <v>0</v>
      </c>
      <c r="M21" s="20">
        <f t="shared" si="2"/>
        <v>0</v>
      </c>
      <c r="N21" s="20">
        <f t="shared" si="2"/>
        <v>0</v>
      </c>
      <c r="O21" s="20">
        <f t="shared" si="2"/>
        <v>0</v>
      </c>
      <c r="P21" s="35">
        <f t="shared" si="2"/>
        <v>0</v>
      </c>
    </row>
    <row r="22" spans="2:16" s="12" customFormat="1" ht="28.5">
      <c r="B22" s="95" t="s">
        <v>43</v>
      </c>
      <c r="C22" s="17" t="s">
        <v>54</v>
      </c>
      <c r="D22" s="46">
        <v>20</v>
      </c>
      <c r="E22" s="79"/>
      <c r="F22" s="32">
        <v>20</v>
      </c>
      <c r="G22" s="18"/>
      <c r="H22" s="18"/>
      <c r="I22" s="18"/>
      <c r="J22" s="18"/>
      <c r="K22" s="18"/>
      <c r="L22" s="18"/>
      <c r="M22" s="18"/>
      <c r="N22" s="18"/>
      <c r="O22" s="18"/>
      <c r="P22" s="33"/>
    </row>
    <row r="23" spans="2:16" s="12" customFormat="1" ht="28.5">
      <c r="B23" s="95" t="s">
        <v>45</v>
      </c>
      <c r="C23" s="17" t="s">
        <v>55</v>
      </c>
      <c r="D23" s="46">
        <v>20</v>
      </c>
      <c r="E23" s="79"/>
      <c r="F23" s="32">
        <v>15</v>
      </c>
      <c r="G23" s="18"/>
      <c r="H23" s="18"/>
      <c r="I23" s="18"/>
      <c r="J23" s="18"/>
      <c r="K23" s="18"/>
      <c r="L23" s="18"/>
      <c r="M23" s="18"/>
      <c r="N23" s="18"/>
      <c r="O23" s="18"/>
      <c r="P23" s="33"/>
    </row>
    <row r="24" spans="2:16" s="12" customFormat="1">
      <c r="B24" s="48" t="s">
        <v>56</v>
      </c>
      <c r="C24" s="14" t="s">
        <v>57</v>
      </c>
      <c r="D24" s="49">
        <f>SUM(D25:D25)</f>
        <v>20</v>
      </c>
      <c r="E24" s="19"/>
      <c r="F24" s="34">
        <f>SUM(F25)</f>
        <v>20</v>
      </c>
      <c r="G24" s="20">
        <f t="shared" ref="G24:P24" si="3">SUM(G25)</f>
        <v>0</v>
      </c>
      <c r="H24" s="20">
        <f t="shared" si="3"/>
        <v>0</v>
      </c>
      <c r="I24" s="20">
        <f t="shared" si="3"/>
        <v>0</v>
      </c>
      <c r="J24" s="20">
        <f t="shared" si="3"/>
        <v>0</v>
      </c>
      <c r="K24" s="20">
        <f>SUM(K25)</f>
        <v>0</v>
      </c>
      <c r="L24" s="20">
        <f t="shared" si="3"/>
        <v>0</v>
      </c>
      <c r="M24" s="20">
        <f t="shared" si="3"/>
        <v>0</v>
      </c>
      <c r="N24" s="20">
        <f t="shared" si="3"/>
        <v>0</v>
      </c>
      <c r="O24" s="20">
        <f t="shared" si="3"/>
        <v>0</v>
      </c>
      <c r="P24" s="35">
        <f t="shared" si="3"/>
        <v>0</v>
      </c>
    </row>
    <row r="25" spans="2:16" s="12" customFormat="1" ht="42.75">
      <c r="B25" s="95" t="s">
        <v>43</v>
      </c>
      <c r="C25" s="17" t="s">
        <v>58</v>
      </c>
      <c r="D25" s="47">
        <v>20</v>
      </c>
      <c r="E25" s="79"/>
      <c r="F25" s="32">
        <v>20</v>
      </c>
      <c r="G25" s="18"/>
      <c r="H25" s="18"/>
      <c r="I25" s="18"/>
      <c r="J25" s="18"/>
      <c r="K25" s="18"/>
      <c r="L25" s="18"/>
      <c r="M25" s="18"/>
      <c r="N25" s="18"/>
      <c r="O25" s="18"/>
      <c r="P25" s="33"/>
    </row>
    <row r="26" spans="2:16" s="12" customFormat="1" ht="28.5">
      <c r="B26" s="48">
        <v>4</v>
      </c>
      <c r="C26" s="14" t="s">
        <v>59</v>
      </c>
      <c r="D26" s="49">
        <f>SUM(D27:D30)</f>
        <v>45</v>
      </c>
      <c r="E26" s="19"/>
      <c r="F26" s="34">
        <f>SUM(F27:F30)</f>
        <v>35</v>
      </c>
      <c r="G26" s="20">
        <f t="shared" ref="G26:P26" si="4">SUM(G27:G30)</f>
        <v>0</v>
      </c>
      <c r="H26" s="20">
        <f t="shared" si="4"/>
        <v>0</v>
      </c>
      <c r="I26" s="20">
        <f t="shared" si="4"/>
        <v>0</v>
      </c>
      <c r="J26" s="20">
        <f t="shared" si="4"/>
        <v>0</v>
      </c>
      <c r="K26" s="20">
        <f t="shared" si="4"/>
        <v>0</v>
      </c>
      <c r="L26" s="20">
        <f t="shared" si="4"/>
        <v>0</v>
      </c>
      <c r="M26" s="20">
        <f t="shared" si="4"/>
        <v>0</v>
      </c>
      <c r="N26" s="20">
        <f t="shared" si="4"/>
        <v>0</v>
      </c>
      <c r="O26" s="20">
        <f t="shared" si="4"/>
        <v>0</v>
      </c>
      <c r="P26" s="35">
        <f t="shared" si="4"/>
        <v>0</v>
      </c>
    </row>
    <row r="27" spans="2:16" s="12" customFormat="1" ht="28.5">
      <c r="B27" s="95" t="s">
        <v>43</v>
      </c>
      <c r="C27" s="83" t="s">
        <v>60</v>
      </c>
      <c r="D27" s="46">
        <v>15</v>
      </c>
      <c r="E27" s="79"/>
      <c r="F27" s="32">
        <v>15</v>
      </c>
      <c r="G27" s="18"/>
      <c r="H27" s="18"/>
      <c r="I27" s="18"/>
      <c r="J27" s="18"/>
      <c r="K27" s="18"/>
      <c r="L27" s="18"/>
      <c r="M27" s="18"/>
      <c r="N27" s="18"/>
      <c r="O27" s="18"/>
      <c r="P27" s="33"/>
    </row>
    <row r="28" spans="2:16" s="12" customFormat="1" ht="42.75">
      <c r="B28" s="95" t="s">
        <v>45</v>
      </c>
      <c r="C28" s="83" t="s">
        <v>61</v>
      </c>
      <c r="D28" s="46">
        <v>10</v>
      </c>
      <c r="E28" s="79"/>
      <c r="F28" s="32">
        <v>10</v>
      </c>
      <c r="G28" s="18"/>
      <c r="H28" s="18"/>
      <c r="I28" s="18"/>
      <c r="J28" s="18"/>
      <c r="K28" s="18"/>
      <c r="L28" s="18"/>
      <c r="M28" s="18"/>
      <c r="N28" s="18"/>
      <c r="O28" s="18"/>
      <c r="P28" s="33"/>
    </row>
    <row r="29" spans="2:16" s="12" customFormat="1" ht="42.75">
      <c r="B29" s="95" t="s">
        <v>47</v>
      </c>
      <c r="C29" s="83" t="s">
        <v>62</v>
      </c>
      <c r="D29" s="46">
        <v>10</v>
      </c>
      <c r="E29" s="79"/>
      <c r="F29" s="32">
        <v>5</v>
      </c>
      <c r="G29" s="18"/>
      <c r="H29" s="18"/>
      <c r="I29" s="18"/>
      <c r="J29" s="18"/>
      <c r="K29" s="18"/>
      <c r="L29" s="18"/>
      <c r="M29" s="18"/>
      <c r="N29" s="18"/>
      <c r="O29" s="18"/>
      <c r="P29" s="33"/>
    </row>
    <row r="30" spans="2:16" s="12" customFormat="1" ht="42.75">
      <c r="B30" s="95" t="s">
        <v>49</v>
      </c>
      <c r="C30" s="83" t="s">
        <v>63</v>
      </c>
      <c r="D30" s="46">
        <v>10</v>
      </c>
      <c r="E30" s="79"/>
      <c r="F30" s="32">
        <v>5</v>
      </c>
      <c r="G30" s="18"/>
      <c r="H30" s="18"/>
      <c r="I30" s="18"/>
      <c r="J30" s="18"/>
      <c r="K30" s="18"/>
      <c r="L30" s="18"/>
      <c r="M30" s="18"/>
      <c r="N30" s="18"/>
      <c r="O30" s="18"/>
      <c r="P30" s="33"/>
    </row>
    <row r="31" spans="2:16" s="12" customFormat="1">
      <c r="B31" s="48">
        <v>5</v>
      </c>
      <c r="C31" s="14" t="s">
        <v>64</v>
      </c>
      <c r="D31" s="49">
        <f>SUM(D32:D36)</f>
        <v>60</v>
      </c>
      <c r="E31" s="79"/>
      <c r="F31" s="34">
        <f>SUM(F32:F36)</f>
        <v>50</v>
      </c>
      <c r="G31" s="20">
        <f t="shared" ref="G31:P31" si="5">SUM(G32:G36)</f>
        <v>0</v>
      </c>
      <c r="H31" s="20">
        <f t="shared" si="5"/>
        <v>0</v>
      </c>
      <c r="I31" s="20">
        <f t="shared" si="5"/>
        <v>0</v>
      </c>
      <c r="J31" s="20">
        <f t="shared" si="5"/>
        <v>0</v>
      </c>
      <c r="K31" s="20">
        <f t="shared" si="5"/>
        <v>0</v>
      </c>
      <c r="L31" s="20">
        <f t="shared" si="5"/>
        <v>0</v>
      </c>
      <c r="M31" s="20">
        <f t="shared" si="5"/>
        <v>0</v>
      </c>
      <c r="N31" s="20">
        <f t="shared" si="5"/>
        <v>0</v>
      </c>
      <c r="O31" s="20">
        <f t="shared" si="5"/>
        <v>0</v>
      </c>
      <c r="P31" s="35">
        <f t="shared" si="5"/>
        <v>0</v>
      </c>
    </row>
    <row r="32" spans="2:16" s="12" customFormat="1" ht="57">
      <c r="B32" s="95" t="s">
        <v>43</v>
      </c>
      <c r="C32" s="83" t="s">
        <v>65</v>
      </c>
      <c r="D32" s="46">
        <v>20</v>
      </c>
      <c r="E32" s="79"/>
      <c r="F32" s="32">
        <v>20</v>
      </c>
      <c r="G32" s="18"/>
      <c r="H32" s="18"/>
      <c r="I32" s="18"/>
      <c r="J32" s="18"/>
      <c r="K32" s="18"/>
      <c r="L32" s="18"/>
      <c r="M32" s="18"/>
      <c r="N32" s="18"/>
      <c r="O32" s="18"/>
      <c r="P32" s="33"/>
    </row>
    <row r="33" spans="2:16" s="12" customFormat="1" ht="28.5">
      <c r="B33" s="95" t="s">
        <v>45</v>
      </c>
      <c r="C33" s="83" t="s">
        <v>66</v>
      </c>
      <c r="D33" s="46">
        <v>5</v>
      </c>
      <c r="E33" s="79"/>
      <c r="F33" s="32">
        <v>5</v>
      </c>
      <c r="G33" s="18"/>
      <c r="H33" s="18"/>
      <c r="I33" s="18"/>
      <c r="J33" s="18"/>
      <c r="K33" s="18"/>
      <c r="L33" s="18"/>
      <c r="M33" s="18"/>
      <c r="N33" s="18"/>
      <c r="O33" s="18"/>
      <c r="P33" s="33"/>
    </row>
    <row r="34" spans="2:16" s="12" customFormat="1">
      <c r="B34" s="95" t="s">
        <v>47</v>
      </c>
      <c r="C34" s="83" t="s">
        <v>67</v>
      </c>
      <c r="D34" s="46">
        <v>15</v>
      </c>
      <c r="E34" s="79"/>
      <c r="F34" s="32">
        <v>15</v>
      </c>
      <c r="G34" s="18"/>
      <c r="H34" s="18"/>
      <c r="I34" s="18"/>
      <c r="J34" s="18"/>
      <c r="K34" s="18"/>
      <c r="L34" s="18"/>
      <c r="M34" s="18"/>
      <c r="N34" s="18"/>
      <c r="O34" s="18"/>
      <c r="P34" s="33"/>
    </row>
    <row r="35" spans="2:16" s="12" customFormat="1" ht="28.5">
      <c r="B35" s="95" t="s">
        <v>49</v>
      </c>
      <c r="C35" s="83" t="s">
        <v>68</v>
      </c>
      <c r="D35" s="46">
        <v>10</v>
      </c>
      <c r="E35" s="79"/>
      <c r="F35" s="32">
        <v>5</v>
      </c>
      <c r="G35" s="18"/>
      <c r="H35" s="18"/>
      <c r="I35" s="18"/>
      <c r="J35" s="18"/>
      <c r="K35" s="18"/>
      <c r="L35" s="18"/>
      <c r="M35" s="18"/>
      <c r="N35" s="18"/>
      <c r="O35" s="18"/>
      <c r="P35" s="33"/>
    </row>
    <row r="36" spans="2:16" s="12" customFormat="1" ht="28.5">
      <c r="B36" s="95" t="s">
        <v>51</v>
      </c>
      <c r="C36" s="83" t="s">
        <v>69</v>
      </c>
      <c r="D36" s="46">
        <v>10</v>
      </c>
      <c r="E36" s="79"/>
      <c r="F36" s="32">
        <v>5</v>
      </c>
      <c r="G36" s="18"/>
      <c r="H36" s="18"/>
      <c r="I36" s="18"/>
      <c r="J36" s="18"/>
      <c r="K36" s="18"/>
      <c r="L36" s="18"/>
      <c r="M36" s="18"/>
      <c r="N36" s="18"/>
      <c r="O36" s="18"/>
      <c r="P36" s="33"/>
    </row>
    <row r="37" spans="2:16" s="12" customFormat="1">
      <c r="B37" s="48">
        <v>6</v>
      </c>
      <c r="C37" s="14" t="s">
        <v>70</v>
      </c>
      <c r="D37" s="49">
        <f>SUM(D38:D41)</f>
        <v>60</v>
      </c>
      <c r="E37" s="79"/>
      <c r="F37" s="34">
        <f>SUM(F38:F41)</f>
        <v>50</v>
      </c>
      <c r="G37" s="20">
        <f t="shared" ref="G37:P37" si="6">SUM(G38:G41)</f>
        <v>0</v>
      </c>
      <c r="H37" s="20">
        <f t="shared" si="6"/>
        <v>0</v>
      </c>
      <c r="I37" s="20">
        <f t="shared" si="6"/>
        <v>0</v>
      </c>
      <c r="J37" s="20">
        <f t="shared" si="6"/>
        <v>0</v>
      </c>
      <c r="K37" s="20">
        <f t="shared" si="6"/>
        <v>0</v>
      </c>
      <c r="L37" s="20">
        <f t="shared" si="6"/>
        <v>0</v>
      </c>
      <c r="M37" s="20">
        <f t="shared" si="6"/>
        <v>0</v>
      </c>
      <c r="N37" s="20">
        <f t="shared" si="6"/>
        <v>0</v>
      </c>
      <c r="O37" s="20">
        <f t="shared" si="6"/>
        <v>0</v>
      </c>
      <c r="P37" s="35">
        <f t="shared" si="6"/>
        <v>0</v>
      </c>
    </row>
    <row r="38" spans="2:16" s="12" customFormat="1" ht="28.5">
      <c r="B38" s="95" t="s">
        <v>43</v>
      </c>
      <c r="C38" s="83" t="s">
        <v>71</v>
      </c>
      <c r="D38" s="46">
        <v>15</v>
      </c>
      <c r="E38" s="79"/>
      <c r="F38" s="32">
        <v>15</v>
      </c>
      <c r="G38" s="18"/>
      <c r="H38" s="18"/>
      <c r="I38" s="18"/>
      <c r="J38" s="18"/>
      <c r="K38" s="18"/>
      <c r="L38" s="18"/>
      <c r="M38" s="18"/>
      <c r="N38" s="18"/>
      <c r="O38" s="18"/>
      <c r="P38" s="33"/>
    </row>
    <row r="39" spans="2:16" s="12" customFormat="1" ht="28.5">
      <c r="B39" s="95" t="s">
        <v>45</v>
      </c>
      <c r="C39" s="83" t="s">
        <v>72</v>
      </c>
      <c r="D39" s="46">
        <v>15</v>
      </c>
      <c r="E39" s="79"/>
      <c r="F39" s="32">
        <v>15</v>
      </c>
      <c r="G39" s="18"/>
      <c r="H39" s="18"/>
      <c r="I39" s="18"/>
      <c r="J39" s="18"/>
      <c r="K39" s="18"/>
      <c r="L39" s="18"/>
      <c r="M39" s="18"/>
      <c r="N39" s="18"/>
      <c r="O39" s="18"/>
      <c r="P39" s="33"/>
    </row>
    <row r="40" spans="2:16" s="12" customFormat="1" ht="28.5">
      <c r="B40" s="95" t="s">
        <v>47</v>
      </c>
      <c r="C40" s="83" t="s">
        <v>73</v>
      </c>
      <c r="D40" s="46">
        <v>20</v>
      </c>
      <c r="E40" s="79"/>
      <c r="F40" s="32">
        <v>15</v>
      </c>
      <c r="G40" s="18"/>
      <c r="H40" s="18"/>
      <c r="I40" s="18"/>
      <c r="J40" s="18"/>
      <c r="K40" s="18"/>
      <c r="L40" s="18"/>
      <c r="M40" s="18"/>
      <c r="N40" s="18"/>
      <c r="O40" s="18"/>
      <c r="P40" s="33"/>
    </row>
    <row r="41" spans="2:16" s="12" customFormat="1" ht="43.5" thickBot="1">
      <c r="B41" s="98" t="s">
        <v>49</v>
      </c>
      <c r="C41" s="88" t="s">
        <v>74</v>
      </c>
      <c r="D41" s="50">
        <v>10</v>
      </c>
      <c r="E41" s="79"/>
      <c r="F41" s="36">
        <v>5</v>
      </c>
      <c r="G41" s="37"/>
      <c r="H41" s="37"/>
      <c r="I41" s="37"/>
      <c r="J41" s="37"/>
      <c r="K41" s="37"/>
      <c r="L41" s="37"/>
      <c r="M41" s="37"/>
      <c r="N41" s="37"/>
      <c r="O41" s="37"/>
      <c r="P41" s="38"/>
    </row>
    <row r="43" spans="2:16" ht="15" thickBot="1">
      <c r="B43" s="78"/>
      <c r="C43" s="79"/>
      <c r="D43" s="77"/>
      <c r="E43" s="77"/>
      <c r="F43" s="77"/>
      <c r="G43" s="77"/>
      <c r="H43" s="77"/>
      <c r="I43" s="77"/>
      <c r="J43" s="77"/>
      <c r="K43" s="77"/>
      <c r="L43" s="77"/>
      <c r="M43" s="77"/>
      <c r="N43" s="77"/>
      <c r="O43" s="77"/>
      <c r="P43" s="77"/>
    </row>
    <row r="44" spans="2:16">
      <c r="B44" s="78"/>
      <c r="C44" s="24" t="s">
        <v>75</v>
      </c>
      <c r="D44" s="25">
        <f>SUM(D15,D21,D24,D37,D26,D31)</f>
        <v>280</v>
      </c>
      <c r="E44" s="21"/>
      <c r="F44" s="77"/>
      <c r="G44" s="77"/>
      <c r="H44" s="77"/>
      <c r="I44" s="77"/>
      <c r="J44" s="77"/>
      <c r="K44" s="77"/>
      <c r="L44" s="77"/>
      <c r="M44" s="77"/>
      <c r="N44" s="77"/>
      <c r="O44" s="77"/>
      <c r="P44" s="77"/>
    </row>
    <row r="45" spans="2:16" ht="15" thickBot="1">
      <c r="B45" s="78"/>
      <c r="C45" s="51" t="s">
        <v>76</v>
      </c>
      <c r="D45" s="52">
        <v>225</v>
      </c>
      <c r="E45" s="21"/>
      <c r="F45" s="77"/>
      <c r="G45" s="77"/>
      <c r="H45" s="77"/>
      <c r="I45" s="77"/>
      <c r="J45" s="77"/>
      <c r="K45" s="77"/>
      <c r="L45" s="77"/>
      <c r="M45" s="77"/>
      <c r="N45" s="77"/>
      <c r="O45" s="77"/>
      <c r="P45" s="77"/>
    </row>
    <row r="46" spans="2:16" ht="15" thickBot="1">
      <c r="B46" s="78"/>
      <c r="C46" s="73" t="s">
        <v>77</v>
      </c>
      <c r="D46" s="74"/>
      <c r="E46" s="21"/>
      <c r="F46" s="22">
        <f>IF(F16="Pass",SUM(F15,F21,F24,F26,F31,F37),"Fail")</f>
        <v>235</v>
      </c>
      <c r="G46" s="22" t="str">
        <f t="shared" ref="G46:P46" si="7">IF(G16="Pass",SUM(G15,G21,G24,G26,G31,G37),"Fail")</f>
        <v>Fail</v>
      </c>
      <c r="H46" s="22" t="str">
        <f t="shared" si="7"/>
        <v>Fail</v>
      </c>
      <c r="I46" s="22" t="str">
        <f t="shared" si="7"/>
        <v>Fail</v>
      </c>
      <c r="J46" s="22" t="str">
        <f t="shared" si="7"/>
        <v>Fail</v>
      </c>
      <c r="K46" s="22" t="str">
        <f t="shared" si="7"/>
        <v>Fail</v>
      </c>
      <c r="L46" s="22" t="str">
        <f t="shared" si="7"/>
        <v>Fail</v>
      </c>
      <c r="M46" s="22" t="str">
        <f t="shared" si="7"/>
        <v>Fail</v>
      </c>
      <c r="N46" s="22" t="str">
        <f t="shared" si="7"/>
        <v>Fail</v>
      </c>
      <c r="O46" s="22" t="str">
        <f t="shared" si="7"/>
        <v>Fail</v>
      </c>
      <c r="P46" s="22" t="str">
        <f t="shared" si="7"/>
        <v>Fail</v>
      </c>
    </row>
    <row r="47" spans="2:16" ht="15" thickBot="1">
      <c r="B47" s="78"/>
      <c r="C47" s="75" t="s">
        <v>78</v>
      </c>
      <c r="D47" s="76"/>
      <c r="E47" s="77"/>
      <c r="F47" s="23" t="str">
        <f>IF(F46="Fail","Fail",IF(F46&gt;$D$45,"Pass",IF(F46=$D$45,"Pass","Fail")))</f>
        <v>Pass</v>
      </c>
      <c r="G47" s="23" t="str">
        <f t="shared" ref="G47:P47" si="8">IF(G46="Fail","Fail",IF(G46&gt;$D$45,"Pass",IF(G46=$D$45,"Pass","Fail")))</f>
        <v>Fail</v>
      </c>
      <c r="H47" s="23" t="str">
        <f t="shared" si="8"/>
        <v>Fail</v>
      </c>
      <c r="I47" s="23" t="str">
        <f t="shared" si="8"/>
        <v>Fail</v>
      </c>
      <c r="J47" s="23" t="str">
        <f t="shared" si="8"/>
        <v>Fail</v>
      </c>
      <c r="K47" s="23" t="str">
        <f t="shared" si="8"/>
        <v>Fail</v>
      </c>
      <c r="L47" s="23" t="str">
        <f t="shared" si="8"/>
        <v>Fail</v>
      </c>
      <c r="M47" s="23" t="str">
        <f t="shared" si="8"/>
        <v>Fail</v>
      </c>
      <c r="N47" s="23" t="str">
        <f t="shared" si="8"/>
        <v>Fail</v>
      </c>
      <c r="O47" s="23" t="str">
        <f t="shared" si="8"/>
        <v>Fail</v>
      </c>
      <c r="P47" s="23" t="str">
        <f t="shared" si="8"/>
        <v>Fail</v>
      </c>
    </row>
    <row r="48" spans="2:16" ht="15" thickBot="1">
      <c r="B48" s="78"/>
      <c r="C48" s="79"/>
      <c r="D48" s="77"/>
      <c r="E48" s="77"/>
      <c r="F48" s="77"/>
      <c r="G48" s="77"/>
      <c r="H48" s="77"/>
      <c r="I48" s="77"/>
      <c r="J48" s="77"/>
      <c r="K48" s="77"/>
      <c r="L48" s="77"/>
      <c r="M48" s="77"/>
      <c r="N48" s="77"/>
      <c r="O48" s="77"/>
      <c r="P48" s="77"/>
    </row>
    <row r="49" spans="2:17" s="21" customFormat="1" ht="15" thickBot="1">
      <c r="B49" s="39"/>
      <c r="C49" s="42" t="s">
        <v>79</v>
      </c>
      <c r="D49" s="43" t="s">
        <v>41</v>
      </c>
      <c r="E49" s="77"/>
      <c r="F49" s="77"/>
      <c r="G49" s="77"/>
      <c r="H49" s="77"/>
      <c r="I49" s="77"/>
      <c r="J49" s="77"/>
      <c r="K49" s="77"/>
      <c r="L49" s="77"/>
      <c r="M49" s="77"/>
      <c r="N49" s="77"/>
      <c r="O49" s="77"/>
      <c r="P49" s="77"/>
    </row>
    <row r="50" spans="2:17">
      <c r="B50" s="57">
        <v>1</v>
      </c>
      <c r="C50" s="14" t="s">
        <v>80</v>
      </c>
      <c r="D50" s="44">
        <f>SUM(D51:D54)</f>
        <v>200</v>
      </c>
      <c r="E50" s="21"/>
      <c r="F50" s="53">
        <f>SUM(F51:F54)</f>
        <v>165</v>
      </c>
      <c r="G50" s="54">
        <f t="shared" ref="G50:P50" si="9">SUM(G51:G54)</f>
        <v>0</v>
      </c>
      <c r="H50" s="54">
        <f t="shared" si="9"/>
        <v>0</v>
      </c>
      <c r="I50" s="54">
        <f t="shared" si="9"/>
        <v>0</v>
      </c>
      <c r="J50" s="54">
        <f t="shared" si="9"/>
        <v>0</v>
      </c>
      <c r="K50" s="54">
        <f t="shared" si="9"/>
        <v>0</v>
      </c>
      <c r="L50" s="54">
        <f t="shared" si="9"/>
        <v>0</v>
      </c>
      <c r="M50" s="54">
        <f>SUM(M51:M54)</f>
        <v>0</v>
      </c>
      <c r="N50" s="54">
        <f t="shared" si="9"/>
        <v>0</v>
      </c>
      <c r="O50" s="54">
        <f t="shared" si="9"/>
        <v>0</v>
      </c>
      <c r="P50" s="55">
        <f t="shared" si="9"/>
        <v>0</v>
      </c>
      <c r="Q50" s="77"/>
    </row>
    <row r="51" spans="2:17" s="12" customFormat="1" ht="28.5">
      <c r="B51" s="95" t="s">
        <v>43</v>
      </c>
      <c r="C51" s="83" t="s">
        <v>81</v>
      </c>
      <c r="D51" s="97">
        <v>60</v>
      </c>
      <c r="E51" s="79"/>
      <c r="F51" s="85">
        <v>60</v>
      </c>
      <c r="G51" s="86"/>
      <c r="H51" s="86"/>
      <c r="I51" s="86"/>
      <c r="J51" s="86"/>
      <c r="K51" s="86"/>
      <c r="L51" s="86"/>
      <c r="M51" s="86"/>
      <c r="N51" s="86"/>
      <c r="O51" s="86"/>
      <c r="P51" s="84"/>
      <c r="Q51" s="79"/>
    </row>
    <row r="52" spans="2:17" s="12" customFormat="1" ht="57">
      <c r="B52" s="95" t="s">
        <v>45</v>
      </c>
      <c r="C52" s="83" t="s">
        <v>82</v>
      </c>
      <c r="D52" s="97">
        <v>20</v>
      </c>
      <c r="E52" s="79"/>
      <c r="F52" s="85">
        <v>15</v>
      </c>
      <c r="G52" s="86"/>
      <c r="H52" s="86"/>
      <c r="I52" s="86"/>
      <c r="J52" s="86"/>
      <c r="K52" s="86"/>
      <c r="L52" s="86"/>
      <c r="M52" s="86"/>
      <c r="N52" s="86"/>
      <c r="O52" s="86"/>
      <c r="P52" s="84"/>
      <c r="Q52" s="79"/>
    </row>
    <row r="53" spans="2:17" s="12" customFormat="1" ht="57">
      <c r="B53" s="95" t="s">
        <v>47</v>
      </c>
      <c r="C53" s="83" t="s">
        <v>83</v>
      </c>
      <c r="D53" s="97">
        <v>60</v>
      </c>
      <c r="E53" s="79"/>
      <c r="F53" s="85">
        <v>40</v>
      </c>
      <c r="G53" s="86"/>
      <c r="H53" s="86"/>
      <c r="I53" s="86"/>
      <c r="J53" s="86"/>
      <c r="K53" s="86"/>
      <c r="L53" s="86"/>
      <c r="M53" s="86"/>
      <c r="N53" s="86"/>
      <c r="O53" s="86"/>
      <c r="P53" s="84"/>
      <c r="Q53" s="79"/>
    </row>
    <row r="54" spans="2:17" s="12" customFormat="1" ht="28.5">
      <c r="B54" s="95" t="s">
        <v>49</v>
      </c>
      <c r="C54" s="83" t="s">
        <v>84</v>
      </c>
      <c r="D54" s="97">
        <v>60</v>
      </c>
      <c r="E54" s="79"/>
      <c r="F54" s="85">
        <v>50</v>
      </c>
      <c r="G54" s="86"/>
      <c r="H54" s="86"/>
      <c r="I54" s="86"/>
      <c r="J54" s="86"/>
      <c r="K54" s="86"/>
      <c r="L54" s="86"/>
      <c r="M54" s="86"/>
      <c r="N54" s="86"/>
      <c r="O54" s="86"/>
      <c r="P54" s="84"/>
      <c r="Q54" s="79"/>
    </row>
    <row r="55" spans="2:17" s="12" customFormat="1">
      <c r="B55" s="48">
        <v>2</v>
      </c>
      <c r="C55" s="14" t="s">
        <v>85</v>
      </c>
      <c r="D55" s="49">
        <f>SUM(D56:D58)</f>
        <v>160</v>
      </c>
      <c r="E55" s="79"/>
      <c r="F55" s="56">
        <f>SUM(F56:F58)</f>
        <v>115</v>
      </c>
      <c r="G55" s="15">
        <f t="shared" ref="G55:P55" si="10">SUM(G56:G58)</f>
        <v>0</v>
      </c>
      <c r="H55" s="15">
        <f t="shared" si="10"/>
        <v>0</v>
      </c>
      <c r="I55" s="15">
        <f t="shared" si="10"/>
        <v>0</v>
      </c>
      <c r="J55" s="15">
        <f t="shared" si="10"/>
        <v>0</v>
      </c>
      <c r="K55" s="15">
        <f t="shared" si="10"/>
        <v>0</v>
      </c>
      <c r="L55" s="15">
        <f t="shared" si="10"/>
        <v>0</v>
      </c>
      <c r="M55" s="15">
        <f t="shared" si="10"/>
        <v>0</v>
      </c>
      <c r="N55" s="15">
        <f t="shared" si="10"/>
        <v>0</v>
      </c>
      <c r="O55" s="15">
        <f t="shared" si="10"/>
        <v>0</v>
      </c>
      <c r="P55" s="44">
        <f t="shared" si="10"/>
        <v>0</v>
      </c>
      <c r="Q55" s="79"/>
    </row>
    <row r="56" spans="2:17" s="12" customFormat="1" ht="28.5">
      <c r="B56" s="95" t="s">
        <v>43</v>
      </c>
      <c r="C56" s="83" t="s">
        <v>86</v>
      </c>
      <c r="D56" s="97">
        <v>100</v>
      </c>
      <c r="E56" s="79"/>
      <c r="F56" s="85">
        <v>80</v>
      </c>
      <c r="G56" s="86"/>
      <c r="H56" s="86"/>
      <c r="I56" s="86"/>
      <c r="J56" s="86"/>
      <c r="K56" s="86"/>
      <c r="L56" s="86"/>
      <c r="M56" s="86"/>
      <c r="N56" s="86"/>
      <c r="O56" s="86"/>
      <c r="P56" s="84"/>
      <c r="Q56" s="79"/>
    </row>
    <row r="57" spans="2:17" s="12" customFormat="1">
      <c r="B57" s="95" t="s">
        <v>45</v>
      </c>
      <c r="C57" s="83" t="s">
        <v>87</v>
      </c>
      <c r="D57" s="97">
        <v>30</v>
      </c>
      <c r="E57" s="79"/>
      <c r="F57" s="85">
        <v>15</v>
      </c>
      <c r="G57" s="86"/>
      <c r="H57" s="86"/>
      <c r="I57" s="86"/>
      <c r="J57" s="86"/>
      <c r="K57" s="86"/>
      <c r="L57" s="86"/>
      <c r="M57" s="86"/>
      <c r="N57" s="86"/>
      <c r="O57" s="86"/>
      <c r="P57" s="84"/>
      <c r="Q57" s="79"/>
    </row>
    <row r="58" spans="2:17" s="12" customFormat="1">
      <c r="B58" s="95" t="s">
        <v>47</v>
      </c>
      <c r="C58" s="83" t="s">
        <v>88</v>
      </c>
      <c r="D58" s="97">
        <v>30</v>
      </c>
      <c r="E58" s="79"/>
      <c r="F58" s="85">
        <v>20</v>
      </c>
      <c r="G58" s="86"/>
      <c r="H58" s="86"/>
      <c r="I58" s="86"/>
      <c r="J58" s="86"/>
      <c r="K58" s="86"/>
      <c r="L58" s="86"/>
      <c r="M58" s="86"/>
      <c r="N58" s="86"/>
      <c r="O58" s="86"/>
      <c r="P58" s="84"/>
      <c r="Q58" s="79"/>
    </row>
    <row r="59" spans="2:17" s="12" customFormat="1">
      <c r="B59" s="48">
        <v>3</v>
      </c>
      <c r="C59" s="14" t="s">
        <v>89</v>
      </c>
      <c r="D59" s="49">
        <f>SUM(D60)</f>
        <v>60</v>
      </c>
      <c r="E59" s="19"/>
      <c r="F59" s="56">
        <f>SUM(F60)</f>
        <v>40</v>
      </c>
      <c r="G59" s="15">
        <f>SUM(G60)</f>
        <v>0</v>
      </c>
      <c r="H59" s="15">
        <f t="shared" ref="H59:P59" si="11">SUM(H60)</f>
        <v>0</v>
      </c>
      <c r="I59" s="15">
        <f t="shared" si="11"/>
        <v>0</v>
      </c>
      <c r="J59" s="15">
        <f t="shared" si="11"/>
        <v>0</v>
      </c>
      <c r="K59" s="15">
        <f t="shared" si="11"/>
        <v>0</v>
      </c>
      <c r="L59" s="15">
        <f t="shared" si="11"/>
        <v>0</v>
      </c>
      <c r="M59" s="15">
        <f t="shared" si="11"/>
        <v>0</v>
      </c>
      <c r="N59" s="15">
        <f t="shared" si="11"/>
        <v>0</v>
      </c>
      <c r="O59" s="15">
        <f t="shared" si="11"/>
        <v>0</v>
      </c>
      <c r="P59" s="44">
        <f t="shared" si="11"/>
        <v>0</v>
      </c>
      <c r="Q59" s="79"/>
    </row>
    <row r="60" spans="2:17" s="12" customFormat="1" ht="15" thickBot="1">
      <c r="B60" s="98" t="s">
        <v>43</v>
      </c>
      <c r="C60" s="88" t="s">
        <v>90</v>
      </c>
      <c r="D60" s="99">
        <v>60</v>
      </c>
      <c r="E60" s="79"/>
      <c r="F60" s="100">
        <v>40</v>
      </c>
      <c r="G60" s="101"/>
      <c r="H60" s="101"/>
      <c r="I60" s="101"/>
      <c r="J60" s="101"/>
      <c r="K60" s="101"/>
      <c r="L60" s="101"/>
      <c r="M60" s="101"/>
      <c r="N60" s="101"/>
      <c r="O60" s="101"/>
      <c r="P60" s="89"/>
      <c r="Q60" s="79"/>
    </row>
    <row r="61" spans="2:17">
      <c r="B61" s="78"/>
      <c r="C61" s="79"/>
      <c r="D61" s="77"/>
      <c r="E61" s="77"/>
      <c r="F61" s="79"/>
      <c r="G61" s="79"/>
      <c r="H61" s="79"/>
      <c r="I61" s="79"/>
      <c r="J61" s="79"/>
      <c r="K61" s="79"/>
      <c r="L61" s="79"/>
      <c r="M61" s="79"/>
      <c r="N61" s="79"/>
      <c r="O61" s="79"/>
      <c r="P61" s="79"/>
      <c r="Q61" s="79"/>
    </row>
    <row r="62" spans="2:17" ht="15" thickBot="1">
      <c r="B62" s="78"/>
      <c r="C62" s="79"/>
      <c r="D62" s="77"/>
      <c r="E62" s="77"/>
      <c r="F62" s="79"/>
      <c r="G62" s="79"/>
      <c r="H62" s="79"/>
      <c r="I62" s="79"/>
      <c r="J62" s="79"/>
      <c r="K62" s="79"/>
      <c r="L62" s="79"/>
      <c r="M62" s="79"/>
      <c r="N62" s="79"/>
      <c r="O62" s="79"/>
      <c r="P62" s="79"/>
      <c r="Q62" s="79"/>
    </row>
    <row r="63" spans="2:17" ht="15" thickBot="1">
      <c r="B63" s="78"/>
      <c r="C63" s="24" t="s">
        <v>75</v>
      </c>
      <c r="D63" s="25">
        <f>SUM(D50,D55,D59)</f>
        <v>420</v>
      </c>
      <c r="E63" s="77"/>
      <c r="F63" s="77"/>
      <c r="G63" s="77"/>
      <c r="H63" s="77"/>
      <c r="I63" s="77"/>
      <c r="J63" s="77"/>
      <c r="K63" s="77"/>
      <c r="L63" s="77"/>
      <c r="M63" s="77"/>
      <c r="N63" s="77"/>
      <c r="O63" s="77"/>
      <c r="P63" s="77"/>
      <c r="Q63" s="77"/>
    </row>
    <row r="64" spans="2:17" ht="15" thickBot="1">
      <c r="B64" s="78"/>
      <c r="C64" s="75" t="s">
        <v>77</v>
      </c>
      <c r="D64" s="76"/>
      <c r="E64" s="77"/>
      <c r="F64" s="26">
        <f>SUM(F50,F55,F59)</f>
        <v>320</v>
      </c>
      <c r="G64" s="26">
        <f t="shared" ref="G64:P64" si="12">SUM(G50,G55,G59)</f>
        <v>0</v>
      </c>
      <c r="H64" s="26">
        <f t="shared" si="12"/>
        <v>0</v>
      </c>
      <c r="I64" s="26">
        <f t="shared" si="12"/>
        <v>0</v>
      </c>
      <c r="J64" s="26">
        <f t="shared" si="12"/>
        <v>0</v>
      </c>
      <c r="K64" s="26">
        <f t="shared" si="12"/>
        <v>0</v>
      </c>
      <c r="L64" s="26">
        <f t="shared" si="12"/>
        <v>0</v>
      </c>
      <c r="M64" s="26">
        <f t="shared" si="12"/>
        <v>0</v>
      </c>
      <c r="N64" s="26">
        <f t="shared" si="12"/>
        <v>0</v>
      </c>
      <c r="O64" s="26">
        <f t="shared" si="12"/>
        <v>0</v>
      </c>
      <c r="P64" s="26">
        <f t="shared" si="12"/>
        <v>0</v>
      </c>
      <c r="Q64" s="77"/>
    </row>
    <row r="66" spans="3:16" ht="15" thickBot="1">
      <c r="C66" s="79"/>
      <c r="D66" s="77"/>
      <c r="E66" s="77"/>
      <c r="F66" s="77"/>
      <c r="G66" s="77"/>
      <c r="H66" s="77"/>
      <c r="I66" s="77"/>
      <c r="J66" s="77"/>
      <c r="K66" s="77"/>
      <c r="L66" s="77"/>
      <c r="M66" s="77"/>
      <c r="N66" s="77"/>
      <c r="O66" s="77"/>
      <c r="P66" s="77"/>
    </row>
    <row r="67" spans="3:16" ht="15" thickBot="1">
      <c r="C67" s="27" t="s">
        <v>91</v>
      </c>
      <c r="D67" s="26">
        <v>100</v>
      </c>
      <c r="E67" s="77"/>
      <c r="F67" s="29">
        <f>IF(F47="Pass",(($D$68*(F46/$D$44))+($D$69*(F64/$D$63)))*100,"Fail")</f>
        <v>79.285714285714278</v>
      </c>
      <c r="G67" s="28" t="str">
        <f t="shared" ref="G67:P67" si="13">IF(G47="Pass",(($D$68*(G46/$D$44))+($D$69*(G64/$D$63)))*100,"Fail")</f>
        <v>Fail</v>
      </c>
      <c r="H67" s="28" t="str">
        <f t="shared" si="13"/>
        <v>Fail</v>
      </c>
      <c r="I67" s="28" t="str">
        <f t="shared" si="13"/>
        <v>Fail</v>
      </c>
      <c r="J67" s="28" t="str">
        <f t="shared" si="13"/>
        <v>Fail</v>
      </c>
      <c r="K67" s="28" t="str">
        <f t="shared" si="13"/>
        <v>Fail</v>
      </c>
      <c r="L67" s="28" t="str">
        <f t="shared" si="13"/>
        <v>Fail</v>
      </c>
      <c r="M67" s="28" t="str">
        <f t="shared" si="13"/>
        <v>Fail</v>
      </c>
      <c r="N67" s="28" t="str">
        <f t="shared" si="13"/>
        <v>Fail</v>
      </c>
      <c r="O67" s="28" t="str">
        <f t="shared" si="13"/>
        <v>Fail</v>
      </c>
      <c r="P67" s="28" t="str">
        <f t="shared" si="13"/>
        <v>Fail</v>
      </c>
    </row>
    <row r="68" spans="3:16">
      <c r="C68" s="102" t="s">
        <v>92</v>
      </c>
      <c r="D68" s="103">
        <v>0.4</v>
      </c>
      <c r="E68" s="77"/>
      <c r="F68" s="77"/>
      <c r="G68" s="77"/>
      <c r="H68" s="77"/>
      <c r="I68" s="77"/>
      <c r="J68" s="77"/>
      <c r="K68" s="77"/>
      <c r="L68" s="77"/>
      <c r="M68" s="77"/>
      <c r="N68" s="77"/>
      <c r="O68" s="77"/>
      <c r="P68" s="77"/>
    </row>
    <row r="69" spans="3:16" ht="15" thickBot="1">
      <c r="C69" s="104" t="s">
        <v>93</v>
      </c>
      <c r="D69" s="105">
        <v>0.6</v>
      </c>
      <c r="E69" s="77"/>
      <c r="F69" s="77"/>
      <c r="G69" s="77"/>
      <c r="H69" s="77"/>
      <c r="I69" s="77"/>
      <c r="J69" s="77"/>
      <c r="K69" s="77"/>
      <c r="L69" s="77"/>
      <c r="M69" s="77"/>
      <c r="N69" s="77"/>
      <c r="O69" s="77"/>
      <c r="P69" s="77"/>
    </row>
    <row r="70" spans="3:16">
      <c r="C70" s="79"/>
      <c r="D70" s="106"/>
      <c r="E70" s="77"/>
      <c r="F70" s="77"/>
      <c r="G70" s="77"/>
      <c r="H70" s="77"/>
      <c r="I70" s="77"/>
      <c r="J70" s="77"/>
      <c r="K70" s="77"/>
      <c r="L70" s="77"/>
      <c r="M70" s="77"/>
      <c r="N70" s="77"/>
      <c r="O70" s="77"/>
      <c r="P70" s="77"/>
    </row>
  </sheetData>
  <mergeCells count="5">
    <mergeCell ref="F2:P2"/>
    <mergeCell ref="C46:D46"/>
    <mergeCell ref="C47:D47"/>
    <mergeCell ref="C64:D64"/>
    <mergeCell ref="F13:P13"/>
  </mergeCells>
  <conditionalFormatting sqref="D67 F67:P67">
    <cfRule type="cellIs" dxfId="14" priority="22" operator="equal">
      <formula>"Fail"</formula>
    </cfRule>
  </conditionalFormatting>
  <conditionalFormatting sqref="F4:P10">
    <cfRule type="cellIs" dxfId="13" priority="20" operator="equal">
      <formula>"fail"</formula>
    </cfRule>
    <cfRule type="cellIs" dxfId="12" priority="21" operator="equal">
      <formula>"pass"</formula>
    </cfRule>
  </conditionalFormatting>
  <conditionalFormatting sqref="F11:P11">
    <cfRule type="cellIs" dxfId="11" priority="18" operator="equal">
      <formula>"does not pass phase"</formula>
    </cfRule>
    <cfRule type="cellIs" dxfId="10" priority="19" operator="equal">
      <formula>"passes phase"</formula>
    </cfRule>
  </conditionalFormatting>
  <conditionalFormatting sqref="F15:P15">
    <cfRule type="cellIs" dxfId="9" priority="17" operator="greaterThan">
      <formula>($C$20+0.1)</formula>
    </cfRule>
  </conditionalFormatting>
  <conditionalFormatting sqref="F16:P16">
    <cfRule type="cellIs" dxfId="8" priority="8" operator="equal">
      <formula>"fail"</formula>
    </cfRule>
    <cfRule type="cellIs" dxfId="7" priority="9" operator="equal">
      <formula>"pass"</formula>
    </cfRule>
  </conditionalFormatting>
  <conditionalFormatting sqref="F21:P21">
    <cfRule type="cellIs" dxfId="6" priority="16" operator="greaterThan">
      <formula>($C$23+0.1)</formula>
    </cfRule>
  </conditionalFormatting>
  <conditionalFormatting sqref="F24:P24 F31:P31 F37:P37">
    <cfRule type="cellIs" dxfId="5" priority="15" operator="greaterThan">
      <formula>($C21+0.1)</formula>
    </cfRule>
  </conditionalFormatting>
  <conditionalFormatting sqref="F26:P26">
    <cfRule type="cellIs" dxfId="4" priority="7" operator="greaterThan">
      <formula>($C23+0.1)</formula>
    </cfRule>
  </conditionalFormatting>
  <conditionalFormatting sqref="F47:P47">
    <cfRule type="cellIs" dxfId="3" priority="5" operator="equal">
      <formula>"Fail"</formula>
    </cfRule>
    <cfRule type="cellIs" dxfId="2" priority="6" operator="equal">
      <formula>"Pass"</formula>
    </cfRule>
  </conditionalFormatting>
  <conditionalFormatting sqref="F55:P55">
    <cfRule type="cellIs" dxfId="1" priority="3" operator="greaterThan">
      <formula>$C$53+0.1</formula>
    </cfRule>
  </conditionalFormatting>
  <conditionalFormatting sqref="F59:P59">
    <cfRule type="cellIs" dxfId="0" priority="2" operator="greaterThan">
      <formula>$C$55+0.1</formula>
    </cfRule>
  </conditionalFormatting>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B521238F-B385-4BFB-8DF9-86A07697B15E}">
          <x14:formula1>
            <xm:f>Sheet3!$B$2:$B$4</xm:f>
          </x14:formula1>
          <xm:sqref>F16:P16 F4:P10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50BDF-A7F8-4BD2-A66D-4E9233CC4C8D}">
  <dimension ref="B2:I18"/>
  <sheetViews>
    <sheetView workbookViewId="0">
      <selection activeCell="G9" sqref="G9"/>
    </sheetView>
  </sheetViews>
  <sheetFormatPr defaultColWidth="8.7109375" defaultRowHeight="14.85"/>
  <sheetData>
    <row r="2" spans="2:9">
      <c r="B2" t="s">
        <v>32</v>
      </c>
    </row>
    <row r="3" spans="2:9">
      <c r="B3" t="s">
        <v>31</v>
      </c>
    </row>
    <row r="4" spans="2:9">
      <c r="B4" t="s">
        <v>94</v>
      </c>
    </row>
    <row r="11" spans="2:9">
      <c r="I11" s="1"/>
    </row>
    <row r="12" spans="2:9">
      <c r="I12" s="1"/>
    </row>
    <row r="13" spans="2:9">
      <c r="I13" s="1"/>
    </row>
    <row r="14" spans="2:9">
      <c r="I14" s="1"/>
    </row>
    <row r="15" spans="2:9">
      <c r="I15" s="1"/>
    </row>
    <row r="16" spans="2:9">
      <c r="I16" s="1"/>
    </row>
    <row r="17" spans="9:9">
      <c r="I17" s="1"/>
    </row>
    <row r="18" spans="9:9">
      <c r="I18"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7FE939B909F34F8D89B36BE5D2DD1A" ma:contentTypeVersion="14" ma:contentTypeDescription="Create a new document." ma:contentTypeScope="" ma:versionID="410b27db6abb27ba8047bc295bde0657">
  <xsd:schema xmlns:xsd="http://www.w3.org/2001/XMLSchema" xmlns:xs="http://www.w3.org/2001/XMLSchema" xmlns:p="http://schemas.microsoft.com/office/2006/metadata/properties" xmlns:ns2="fa747068-9291-4cb6-80ba-56ab6cc50424" xmlns:ns3="8c66610d-0d8a-492e-9fd3-9135c72daf58" xmlns:ns4="a1df9832-fa29-4d0b-8301-c5ccf72ca850" targetNamespace="http://schemas.microsoft.com/office/2006/metadata/properties" ma:root="true" ma:fieldsID="2fda10b2752613965e22fd9502897d2c" ns2:_="" ns3:_="" ns4:_="">
    <xsd:import namespace="fa747068-9291-4cb6-80ba-56ab6cc50424"/>
    <xsd:import namespace="8c66610d-0d8a-492e-9fd3-9135c72daf58"/>
    <xsd:import namespace="a1df9832-fa29-4d0b-8301-c5ccf72ca85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747068-9291-4cb6-80ba-56ab6cc504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8ca830c-a034-4168-b956-d7763e68b61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66610d-0d8a-492e-9fd3-9135c72daf5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df9832-fa29-4d0b-8301-c5ccf72ca85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258ad5-a190-428e-8002-3443bf71139e}" ma:internalName="TaxCatchAll" ma:showField="CatchAllData" ma:web="8c66610d-0d8a-492e-9fd3-9135c72daf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a747068-9291-4cb6-80ba-56ab6cc50424">
      <Terms xmlns="http://schemas.microsoft.com/office/infopath/2007/PartnerControls"/>
    </lcf76f155ced4ddcb4097134ff3c332f>
    <TaxCatchAll xmlns="a1df9832-fa29-4d0b-8301-c5ccf72ca8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E4310D-9E22-4BA7-911C-0E6E485C4185}"/>
</file>

<file path=customXml/itemProps2.xml><?xml version="1.0" encoding="utf-8"?>
<ds:datastoreItem xmlns:ds="http://schemas.openxmlformats.org/officeDocument/2006/customXml" ds:itemID="{F3D459EF-3F86-4C10-8887-D08246807971}"/>
</file>

<file path=customXml/itemProps3.xml><?xml version="1.0" encoding="utf-8"?>
<ds:datastoreItem xmlns:ds="http://schemas.openxmlformats.org/officeDocument/2006/customXml" ds:itemID="{37CEDE23-3061-44E6-A247-4089311BBB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Alexis Tubb</dc:creator>
  <cp:keywords/>
  <dc:description/>
  <cp:lastModifiedBy/>
  <cp:revision/>
  <dcterms:created xsi:type="dcterms:W3CDTF">2021-01-27T03:20:33Z</dcterms:created>
  <dcterms:modified xsi:type="dcterms:W3CDTF">2024-07-18T02:02:32Z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0x0101000D7FE939B909F34F8D89B36BE5D2DD1A</vt:lpwstr>
  </property>
  <property fmtid="{D5CDD505-2E9C-101B-9397-08002B2CF9AE}" pid="3" name="Technology">
    <vt:lpwstr>7;#Micro/Mini Grid|d91e9756-c322-48e1-a6af-5889fcd1625b</vt:lpwstr>
  </property>
  <property fmtid="{D5CDD505-2E9C-101B-9397-08002B2CF9AE}" pid="4" name="Countries Impacted">
    <vt:lpwstr>3;#Nigeria|0cfabc48-7a31-412a-95ae-864bcba96408</vt:lpwstr>
  </property>
  <property fmtid="{D5CDD505-2E9C-101B-9397-08002B2CF9AE}" pid="5" name="Legal Designation">
    <vt:lpwstr>6;#Confidential - project team use only|54d3cecb-33d6-4e58-8a62-4705f8ce86d9</vt:lpwstr>
  </property>
  <property fmtid="{D5CDD505-2E9C-101B-9397-08002B2CF9AE}" pid="6" name="Program">
    <vt:lpwstr>5;#SEED|ba386c92-2293-441f-a3f5-7ff045756ed8</vt:lpwstr>
  </property>
  <property fmtid="{D5CDD505-2E9C-101B-9397-08002B2CF9AE}" pid="7" name="Document Status">
    <vt:lpwstr>1;#Draft|1196e416-c1e2-46e4-892a-39f21fb650b4</vt:lpwstr>
  </property>
  <property fmtid="{D5CDD505-2E9C-101B-9397-08002B2CF9AE}" pid="8" name="Initiative">
    <vt:lpwstr>4;#SEED - Nigeria|fd2d7a00-ebd8-4443-85ab-3f781343f61e</vt:lpwstr>
  </property>
  <property fmtid="{D5CDD505-2E9C-101B-9397-08002B2CF9AE}" pid="9" name="o811e3c0c0214fc6bb33522f4837a579">
    <vt:lpwstr>Confidential - project team use only|54d3cecb-33d6-4e58-8a62-4705f8ce86d9</vt:lpwstr>
  </property>
  <property fmtid="{D5CDD505-2E9C-101B-9397-08002B2CF9AE}" pid="10" name="MediaServiceImageTags">
    <vt:lpwstr/>
  </property>
  <property fmtid="{D5CDD505-2E9C-101B-9397-08002B2CF9AE}" pid="11" name="e8144e7327f648c595f8fe404acef197">
    <vt:lpwstr>Draft|1196e416-c1e2-46e4-892a-39f21fb650b4</vt:lpwstr>
  </property>
  <property fmtid="{D5CDD505-2E9C-101B-9397-08002B2CF9AE}" pid="12" name="TaxCatchAll">
    <vt:lpwstr>7;#Micro/Mini Grid|d91e9756-c322-48e1-a6af-5889fcd1625b;#6;#Confidential - project team use only|54d3cecb-33d6-4e58-8a62-4705f8ce86d9;#5;#SEED|ba386c92-2293-441f-a3f5-7ff045756ed8;#4;#SEED - Nigeria|fd2d7a00-ebd8-4443-85ab-3f781343f61e;#3;#Nigeria|0cfabc48-7a31-412a-95ae-864bcba96408;#1;#Draft|1196e416-c1e2-46e4-892a-39f21fb650b4</vt:lpwstr>
  </property>
  <property fmtid="{D5CDD505-2E9C-101B-9397-08002B2CF9AE}" pid="13" name="eda3356070224fe59cf39745c882f8c6">
    <vt:lpwstr>SEED - Nigeria|fd2d7a00-ebd8-4443-85ab-3f781343f61e</vt:lpwstr>
  </property>
  <property fmtid="{D5CDD505-2E9C-101B-9397-08002B2CF9AE}" pid="14" name="m2d3b84e453a41b493d2f8293d453bfc">
    <vt:lpwstr>Nigeria|0cfabc48-7a31-412a-95ae-864bcba96408</vt:lpwstr>
  </property>
  <property fmtid="{D5CDD505-2E9C-101B-9397-08002B2CF9AE}" pid="15" name="m26e38606aa543cb981614fc6d49280d">
    <vt:lpwstr>Micro/Mini Grid|d91e9756-c322-48e1-a6af-5889fcd1625b</vt:lpwstr>
  </property>
  <property fmtid="{D5CDD505-2E9C-101B-9397-08002B2CF9AE}" pid="16" name="n48685bf95bc4b8fa4aa6bfb34ecb222">
    <vt:lpwstr>SEED|ba386c92-2293-441f-a3f5-7ff045756ed8</vt:lpwstr>
  </property>
</Properties>
</file>