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14"/>
  <workbookPr defaultThemeVersion="166925"/>
  <mc:AlternateContent xmlns:mc="http://schemas.openxmlformats.org/markup-compatibility/2006">
    <mc:Choice Requires="x15">
      <x15ac:absPath xmlns:x15ac="http://schemas.microsoft.com/office/spreadsheetml/2010/11/ac" url="https://rockmtnins.sharepoint.com/sites/RMIInternalGUIC/Shared Documents/0. Country Implementation/Nigeria U-DERs/6. Product Development/Component 1/Draft resources to share with DisCos/IMGs/"/>
    </mc:Choice>
  </mc:AlternateContent>
  <xr:revisionPtr revIDLastSave="0" documentId="8_{6FFF4E81-760E-4FE2-ABFA-8A63B0CB8265}" xr6:coauthVersionLast="47" xr6:coauthVersionMax="47" xr10:uidLastSave="{00000000-0000-0000-0000-000000000000}"/>
  <bookViews>
    <workbookView xWindow="-28560" yWindow="0" windowWidth="25410" windowHeight="14760" firstSheet="2" activeTab="2" xr2:uid="{EC8CF04F-45AD-4B8E-83F4-0B651020C380}"/>
  </bookViews>
  <sheets>
    <sheet name="Cover" sheetId="7" r:id="rId1"/>
    <sheet name="Stage 2 RFP Score Weighting" sheetId="6" r:id="rId2"/>
    <sheet name="Stage 2 RFP Scoring Matrix" sheetId="5" r:id="rId3"/>
    <sheet name="Sheet3"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66" i="5" l="1"/>
  <c r="D66" i="5"/>
  <c r="F60" i="5"/>
  <c r="D60" i="5"/>
  <c r="N50" i="5"/>
  <c r="M50" i="5"/>
  <c r="L50" i="5"/>
  <c r="K50" i="5"/>
  <c r="J50" i="5"/>
  <c r="I50" i="5"/>
  <c r="H50" i="5"/>
  <c r="N47" i="5"/>
  <c r="M47" i="5"/>
  <c r="L47" i="5"/>
  <c r="K47" i="5"/>
  <c r="J47" i="5"/>
  <c r="I47" i="5"/>
  <c r="H47" i="5"/>
  <c r="N23" i="5"/>
  <c r="M23" i="5"/>
  <c r="L23" i="5"/>
  <c r="K23" i="5"/>
  <c r="J23" i="5"/>
  <c r="I23" i="5"/>
  <c r="H23" i="5"/>
  <c r="M31" i="5"/>
  <c r="L31" i="5"/>
  <c r="K31" i="5"/>
  <c r="J31" i="5"/>
  <c r="I31" i="5"/>
  <c r="H31" i="5"/>
  <c r="F31" i="5"/>
  <c r="F39" i="5"/>
  <c r="D31" i="5"/>
  <c r="D39" i="5"/>
  <c r="D28" i="5"/>
  <c r="H16" i="5"/>
  <c r="F71" i="5" l="1"/>
  <c r="F69" i="5"/>
  <c r="F50" i="5"/>
  <c r="F47" i="5"/>
  <c r="F23" i="5"/>
  <c r="F20" i="5"/>
  <c r="F16" i="5"/>
  <c r="I20" i="5"/>
  <c r="J20" i="5"/>
  <c r="K20" i="5"/>
  <c r="L20" i="5"/>
  <c r="M20" i="5"/>
  <c r="N20" i="5"/>
  <c r="O20" i="5"/>
  <c r="P20" i="5"/>
  <c r="Q20" i="5"/>
  <c r="O23" i="5"/>
  <c r="P23" i="5"/>
  <c r="Q23" i="5"/>
  <c r="N31" i="5"/>
  <c r="O31" i="5"/>
  <c r="P31" i="5"/>
  <c r="Q31" i="5"/>
  <c r="I39" i="5"/>
  <c r="J39" i="5"/>
  <c r="K39" i="5"/>
  <c r="L39" i="5"/>
  <c r="M39" i="5"/>
  <c r="N39" i="5"/>
  <c r="O39" i="5"/>
  <c r="P39" i="5"/>
  <c r="Q39" i="5"/>
  <c r="O47" i="5"/>
  <c r="P47" i="5"/>
  <c r="Q47" i="5"/>
  <c r="O50" i="5"/>
  <c r="P50" i="5"/>
  <c r="Q50" i="5"/>
  <c r="I56" i="5"/>
  <c r="I57" i="5" s="1"/>
  <c r="I79" i="5" s="1"/>
  <c r="J56" i="5"/>
  <c r="J57" i="5" s="1"/>
  <c r="J79" i="5" s="1"/>
  <c r="K56" i="5"/>
  <c r="K57" i="5" s="1"/>
  <c r="K79" i="5" s="1"/>
  <c r="L56" i="5"/>
  <c r="L57" i="5" s="1"/>
  <c r="L79" i="5" s="1"/>
  <c r="M56" i="5"/>
  <c r="M57" i="5" s="1"/>
  <c r="M79" i="5" s="1"/>
  <c r="N56" i="5"/>
  <c r="N57" i="5" s="1"/>
  <c r="N79" i="5" s="1"/>
  <c r="O56" i="5"/>
  <c r="O57" i="5" s="1"/>
  <c r="O79" i="5" s="1"/>
  <c r="P56" i="5"/>
  <c r="P57" i="5" s="1"/>
  <c r="P79" i="5" s="1"/>
  <c r="Q56" i="5"/>
  <c r="Q57" i="5" s="1"/>
  <c r="Q79" i="5" s="1"/>
  <c r="I60" i="5"/>
  <c r="J60" i="5"/>
  <c r="K60" i="5"/>
  <c r="L60" i="5"/>
  <c r="M60" i="5"/>
  <c r="N60" i="5"/>
  <c r="O60" i="5"/>
  <c r="P60" i="5"/>
  <c r="Q60" i="5"/>
  <c r="I69" i="5"/>
  <c r="J69" i="5"/>
  <c r="K69" i="5"/>
  <c r="L69" i="5"/>
  <c r="M69" i="5"/>
  <c r="N69" i="5"/>
  <c r="O69" i="5"/>
  <c r="P69" i="5"/>
  <c r="Q69" i="5"/>
  <c r="I71" i="5"/>
  <c r="J71" i="5"/>
  <c r="K71" i="5"/>
  <c r="L71" i="5"/>
  <c r="M71" i="5"/>
  <c r="N71" i="5"/>
  <c r="O71" i="5"/>
  <c r="P71" i="5"/>
  <c r="Q71" i="5"/>
  <c r="D50" i="5"/>
  <c r="F56" i="5" l="1"/>
  <c r="F57" i="5" s="1"/>
  <c r="K76" i="5"/>
  <c r="J76" i="5"/>
  <c r="M76" i="5"/>
  <c r="F76" i="5"/>
  <c r="P76" i="5"/>
  <c r="Q76" i="5"/>
  <c r="I76" i="5"/>
  <c r="N76" i="5"/>
  <c r="L76" i="5"/>
  <c r="O76" i="5"/>
  <c r="H60" i="5" l="1"/>
  <c r="D69" i="5"/>
  <c r="H20" i="5"/>
  <c r="H39" i="5"/>
  <c r="D47" i="5"/>
  <c r="D20" i="5"/>
  <c r="D54" i="5" s="1"/>
  <c r="H69" i="5"/>
  <c r="Q16" i="5"/>
  <c r="P16" i="5"/>
  <c r="O16" i="5"/>
  <c r="N16" i="5"/>
  <c r="H56" i="5" l="1"/>
  <c r="H57" i="5" s="1"/>
  <c r="D71" i="5"/>
  <c r="D75" i="5" s="1"/>
  <c r="H71" i="5"/>
  <c r="H76" i="5" s="1"/>
  <c r="M16" i="5"/>
  <c r="I16" i="5"/>
  <c r="J16" i="5"/>
  <c r="K16" i="5"/>
  <c r="L16" i="5"/>
  <c r="F79" i="5" l="1"/>
  <c r="H79" i="5"/>
</calcChain>
</file>

<file path=xl/sharedStrings.xml><?xml version="1.0" encoding="utf-8"?>
<sst xmlns="http://schemas.openxmlformats.org/spreadsheetml/2006/main" count="212" uniqueCount="102">
  <si>
    <t>Objective</t>
  </si>
  <si>
    <t xml:space="preserve">This tool serves as an Evaluation Matrix, accompanying the RFP template included in the Toolkit.  The tool is used to evaluate bidders' proposals to an RFP. </t>
  </si>
  <si>
    <t>User Guide</t>
  </si>
  <si>
    <t>The DisCo should assess each bidder's bid against the criteria mentioned in the Request for Proposal (RFP) document. The DisCo will then score and rank each bidder and choose a preferred bidder based on their evaluation. Additionally, the DisCo has the authority to modify the evaluation criteria and weighting in the RFP tempate and this document before sending it out to the bidders.</t>
  </si>
  <si>
    <t>Phase / Criteria</t>
  </si>
  <si>
    <t>Weighting</t>
  </si>
  <si>
    <t>Requirements to Move to the Next Phase</t>
  </si>
  <si>
    <t>RFQ Response – Technical Experience</t>
  </si>
  <si>
    <t>Bidders must pass the RFQ to be invited to submit bids to the RFP</t>
  </si>
  <si>
    <t>Phase 1 – Proposal Responsiveness</t>
  </si>
  <si>
    <t>N/A – All bids must be compliant</t>
  </si>
  <si>
    <t>Bidders must be compliant with Phase 1 requirements to move to Phase 2</t>
  </si>
  <si>
    <t>Phase 2 – Technical Evaluation</t>
  </si>
  <si>
    <t>Bidders must pass the minimum points threshold in Phase 2 to move forward to Phase 3</t>
  </si>
  <si>
    <t>Phase 3 – Financial Evaluation</t>
  </si>
  <si>
    <t>N/A</t>
  </si>
  <si>
    <t>TOTAL</t>
  </si>
  <si>
    <t>Points Received</t>
  </si>
  <si>
    <t>RFQ Response: Technical Experience</t>
  </si>
  <si>
    <t>Points Possible</t>
  </si>
  <si>
    <t>EXAMPLE</t>
  </si>
  <si>
    <t>[Company Name #1]</t>
  </si>
  <si>
    <t>[Company Name #2]</t>
  </si>
  <si>
    <t>[Company Name #3]</t>
  </si>
  <si>
    <t>[Company Name #4]</t>
  </si>
  <si>
    <t>[Company Name #5]</t>
  </si>
  <si>
    <t>[Company Name #6]</t>
  </si>
  <si>
    <t>[Company Name #7]</t>
  </si>
  <si>
    <t>[Company Name #8]</t>
  </si>
  <si>
    <t>[Company Name #9]</t>
  </si>
  <si>
    <t>[Company Name #10]</t>
  </si>
  <si>
    <t>Technical Experience in Relevant Technologies in the Region</t>
  </si>
  <si>
    <t>Note: This score is only required for companies that make it to Phase 3 and will need an overall weighted score. It is recommended to do Phase 1 and 2 before allocating points for Technical Experience.</t>
  </si>
  <si>
    <t>Pass/Fail</t>
  </si>
  <si>
    <t xml:space="preserve">Phase 1: Determination of Proposal Responsiveness </t>
  </si>
  <si>
    <t>Pass or Fail?</t>
  </si>
  <si>
    <t xml:space="preserve">It is not received by the due date and time established in the RFP; </t>
  </si>
  <si>
    <t>Required to Pass</t>
  </si>
  <si>
    <t>Pass</t>
  </si>
  <si>
    <t>Not Selected</t>
  </si>
  <si>
    <t>It is not submitted in the required format;</t>
  </si>
  <si>
    <t>Any required document outlined in Clause 7.1 is missing;</t>
  </si>
  <si>
    <t>Proposal is not signed by an authorized officer, or</t>
  </si>
  <si>
    <t>Bidder information does not match information submitted in Stage 1 RFQ or the Bidder has flagged any changes and those changes are acceptable to customer and DisCo;</t>
  </si>
  <si>
    <t xml:space="preserve">Proposal fails to comply with any other specific requirements of the RFP. </t>
  </si>
  <si>
    <t xml:space="preserve">Phase 2: Technical Evaluation of Project </t>
  </si>
  <si>
    <t>Proposed Generation Technology</t>
  </si>
  <si>
    <t>a) Proposed generation technologies are solar PV, batteries, and diesel or CNG backup and the total generating capacity is below 1 MW for each Mini-Grid.</t>
  </si>
  <si>
    <t>b) Proposed renewable technology brands/models have demonstrated successful commercial use and are compliant with relevant Nigerian technical standards for all proposed Mini-Grids.</t>
  </si>
  <si>
    <t>Proposed Communities to Receive a Mini-Grid</t>
  </si>
  <si>
    <t>a) Ability of proposed design for [IMG community 1]  to provide [IMG community 1]  sufficient electricity to meet load requirements.</t>
  </si>
  <si>
    <t>b) Ability of proposed design for [IMG community 2]  to provide [IMG community 2]  sufficient electricity to meet load requirements.</t>
  </si>
  <si>
    <t>c) Ability of proposed design for [IMG community 3]  to provide [IMG community 3]  sufficient electricity to meet load requirements.</t>
  </si>
  <si>
    <t>d) Adequate design has been proposed for all communities in [IMG Cluster Locations]</t>
  </si>
  <si>
    <t>Proposed Technical Solution</t>
  </si>
  <si>
    <t>a) Portion of electricity expected to be produced from diesel or CNG generators is no greater than 35% during Mini-Grid Hours for all proposed Mini-Grids (Preferred)</t>
  </si>
  <si>
    <t>b) Each proposed Mini-Grid is flexible to allow [DISTRIBUTION LICENSEE NAME] to serve the community 6 hours per day at varying times day to day</t>
  </si>
  <si>
    <t>Mini-Grid Design and Description</t>
  </si>
  <si>
    <t>a) Suitability and feasibility of proposed design for all proposed systems (electrical schematic diagrams, proposed point of interconnection, and protection single-line diagram), including compliance with technical codes.</t>
  </si>
  <si>
    <t>b) Ease and technical suitability of proposed interconnection.</t>
  </si>
  <si>
    <t>c) Reliability: Ability of proposed design to provide [IMG community 1]  sufficient power to meet its requirements 95% of the time at all times of day.</t>
  </si>
  <si>
    <t>d) Reliability: Ability of proposed design to provide [IMG community 2]  sufficient power to meet its requirements 95% of the time at all times of day.</t>
  </si>
  <si>
    <t>e) Reliability: Ability of proposed design to provide [IMG community 3]  sufficient power to meet its requirements 95% of the time at all times of day.</t>
  </si>
  <si>
    <t>e) Proposed equipment selection of non-generation assets are compliant with relevant Nigerian technical standards for all proposed Mini-Grids.</t>
  </si>
  <si>
    <t>f) Similar Mini-Grid designs have demonstrated successful commercial use.</t>
  </si>
  <si>
    <t>Suitability of Site Layout, Site Investigations, and Implementation Considerations</t>
  </si>
  <si>
    <t>a) Demonstration of review and assessment of potential site locations in [IMG community 1]  as reviewed on Site Walk.</t>
  </si>
  <si>
    <t>b) Suitability of proposed site layout for [IMG community 1] .</t>
  </si>
  <si>
    <t>c) Demonstration of review and assessment of potential site locations in [IMG community 2]  as reviewed on Site Walk.</t>
  </si>
  <si>
    <t>d) Suitability of proposed site layout for [IMG community 2] .</t>
  </si>
  <si>
    <t>e) Demonstration of review and assessment of potential site locations in [IMG community 3]  as reviewed on Site Walk.</t>
  </si>
  <si>
    <t>f) Suitability of proposed site layout for [IMG community 3] .</t>
  </si>
  <si>
    <t>g) Appropriate acknowledgement of any environmental hazards and site conditions for all proposed sites.</t>
  </si>
  <si>
    <t>Project Implementation Schedule</t>
  </si>
  <si>
    <t>a) Proposed implementation schedule is reasonable for the technology including development, procurement, and construction timelines for all proposed sites.</t>
  </si>
  <si>
    <t>b) Proposed Date of Commercial Operation is less than 12 months from the Effective Date for all proposed sites.</t>
  </si>
  <si>
    <t>Operations and Maintenance</t>
  </si>
  <si>
    <t>a) Proposed operations and maintenance plan will sufficiently maintain electrical output and reliability standards from the Mini-Grid system for all proposed sites.</t>
  </si>
  <si>
    <t>b) Proposed operations and maintenance plan has accounted for maintaining backup diesel or CNG generation appropriately for all proposed sites.</t>
  </si>
  <si>
    <t>Total Points Possible</t>
  </si>
  <si>
    <t>Minimum Points Required to Proceed to Phase 3</t>
  </si>
  <si>
    <t>Total Points Received</t>
  </si>
  <si>
    <t>Is Minimum Theshold Met to Advance to Phase 3?</t>
  </si>
  <si>
    <t>Phase 3: Financial Evaluation of Project</t>
  </si>
  <si>
    <t>Rate Design Proposal</t>
  </si>
  <si>
    <t>a) Rate Design enables desired project economic outcomes for all Parties (cost recovery for the Mini-Grid Operator and [DISTRIBUTION LICENSEE NAME], reduced customer reliance on expensive self-generation, and transparency to the customers in [IMG Cluster Locations] so that any incentives, riders, or subsidies are explicit and transparent to Mini-Grid customers)</t>
  </si>
  <si>
    <t>b) Rate Design supports the desired outcome of improving access to improved grid electricity for customers in [IMG Cluster Locations] (provides opportunities to increase productive use, allows customers to make informed decisions about their energy usage, reduces unnecessary rate volatility)</t>
  </si>
  <si>
    <t>c) Rate Design is customer oriented (provides fair value for electricity services, ensures all customers have equitable access to affordable electricity, is transparent)</t>
  </si>
  <si>
    <t>d) Acceptable, reasonable, and well-justified DisCo Extraordinary Backup Tariff proposed.</t>
  </si>
  <si>
    <t xml:space="preserve">e) Any modifications to Market Conditions are reasonable and justified. </t>
  </si>
  <si>
    <t>Productive Use Proposal</t>
  </si>
  <si>
    <t>a) Productive Use Strategy includes strategy for productive use stimulation for residential and commercial customers.</t>
  </si>
  <si>
    <t>b) Productive Use Strategy includes strategy for productive use stimulation for industrial and agricultural customers.</t>
  </si>
  <si>
    <t>Ability to Finance Project</t>
  </si>
  <si>
    <t>a) Bidder is able to finance the Project, including the Mini-Grid, the Necessary Prior Distribution Network Upgrades, and all other components outlined.</t>
  </si>
  <si>
    <t>Proposed Tripartite Agreement Edits</t>
  </si>
  <si>
    <t>a) Any redlined changes to the Tripartite Agreement are reasonable and acceptable.</t>
  </si>
  <si>
    <t>WEIGHTED SCORE</t>
  </si>
  <si>
    <t>Weight of RFQ Response (Technical Experience)</t>
  </si>
  <si>
    <t>Weight of Phase 2 Score (Technical Evaluation)</t>
  </si>
  <si>
    <t>Weight of Phase 3 Score (Financial Evaluation)</t>
  </si>
  <si>
    <t>Fail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</si>
</sst>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1"/>
      <color theme="1"/>
      <name val="Calibri"/>
      <family val="2"/>
      <scheme val="minor"/>
    </font>
    <font>
      <sz val="11"/>
      <color theme="1"/>
      <name val="Tw Cen MT"/>
      <family val="2"/>
    </font>
    <font>
      <b/>
      <sz val="10"/>
      <color theme="0"/>
      <name val="Tw Cen MT"/>
      <family val="2"/>
    </font>
    <font>
      <b/>
      <sz val="11"/>
      <color theme="1"/>
      <name val="Tw Cen MT"/>
      <family val="2"/>
    </font>
    <font>
      <b/>
      <sz val="11"/>
      <name val="Tw Cen MT"/>
      <family val="2"/>
    </font>
    <font>
      <i/>
      <sz val="11"/>
      <color theme="1"/>
      <name val="Tw Cen MT"/>
      <family val="2"/>
    </font>
    <font>
      <sz val="11"/>
      <color theme="1" tint="0.34998626667073579"/>
      <name val="Tw Cen MT"/>
      <family val="2"/>
    </font>
    <font>
      <sz val="11"/>
      <name val="Tw Cen MT"/>
      <family val="2"/>
    </font>
    <font>
      <sz val="11"/>
      <color rgb="FF000000"/>
      <name val="Tw Cen MT"/>
      <family val="2"/>
    </font>
    <font>
      <sz val="11"/>
      <color rgb="FF595959"/>
      <name val="Tw Cen MT"/>
      <family val="2"/>
    </font>
    <font>
      <sz val="16"/>
      <color theme="1"/>
      <name val="Tw Cen MT"/>
      <family val="2"/>
    </font>
    <font>
      <b/>
      <sz val="16"/>
      <color theme="1"/>
      <name val="Tw Cen MT"/>
      <family val="2"/>
    </font>
    <font>
      <b/>
      <sz val="11"/>
      <color rgb="FFFFFFFF"/>
      <name val="Tw Cen MT"/>
      <family val="2"/>
    </font>
    <font>
      <b/>
      <sz val="11"/>
      <color rgb="FF000000"/>
      <name val="Tw Cen MT"/>
      <family val="2"/>
    </font>
    <font>
      <sz val="11"/>
      <color theme="4" tint="-0.499984740745262"/>
      <name val="Tw Cen MT"/>
      <family val="2"/>
    </font>
    <font>
      <sz val="11"/>
      <color theme="1"/>
      <name val="Calibri"/>
      <family val="2"/>
      <scheme val="minor"/>
    </font>
    <font>
      <b/>
      <sz val="9.5"/>
      <color theme="1"/>
      <name val="Gill Sans MT"/>
      <family val="2"/>
    </font>
    <font>
      <sz val="9.5"/>
      <color theme="1"/>
      <name val="Gill Sans MT"/>
      <family val="2"/>
    </font>
    <font>
      <sz val="10"/>
      <name val="Arial"/>
      <family val="2"/>
    </font>
  </fonts>
  <fills count="8">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1F3864"/>
        <bgColor indexed="64"/>
      </patternFill>
    </fill>
    <fill>
      <patternFill patternType="solid">
        <fgColor rgb="FFD9D9D9"/>
        <bgColor indexed="64"/>
      </patternFill>
    </fill>
    <fill>
      <patternFill patternType="solid">
        <fgColor theme="6"/>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14996795556505021"/>
      </right>
      <top style="medium">
        <color indexed="64"/>
      </top>
      <bottom style="thin">
        <color indexed="64"/>
      </bottom>
      <diagonal/>
    </border>
    <border>
      <left style="thin">
        <color theme="0" tint="-0.14996795556505021"/>
      </left>
      <right style="medium">
        <color indexed="64"/>
      </right>
      <top style="medium">
        <color indexed="64"/>
      </top>
      <bottom style="thin">
        <color indexed="64"/>
      </bottom>
      <diagonal/>
    </border>
    <border>
      <left style="medium">
        <color indexed="64"/>
      </left>
      <right style="thin">
        <color theme="0" tint="-0.14996795556505021"/>
      </right>
      <top/>
      <bottom/>
      <diagonal/>
    </border>
    <border>
      <left style="thin">
        <color theme="0" tint="-0.14996795556505021"/>
      </left>
      <right style="medium">
        <color indexed="64"/>
      </right>
      <top/>
      <bottom/>
      <diagonal/>
    </border>
    <border>
      <left style="thin">
        <color theme="0" tint="-0.14996795556505021"/>
      </left>
      <right style="medium">
        <color indexed="64"/>
      </right>
      <top style="thin">
        <color indexed="64"/>
      </top>
      <bottom style="medium">
        <color indexed="64"/>
      </bottom>
      <diagonal/>
    </border>
    <border>
      <left style="medium">
        <color indexed="64"/>
      </left>
      <right style="thin">
        <color theme="0" tint="-0.14996795556505021"/>
      </right>
      <top style="thin">
        <color indexed="64"/>
      </top>
      <bottom style="medium">
        <color indexed="64"/>
      </bottom>
      <diagonal/>
    </border>
    <border>
      <left/>
      <right style="thin">
        <color theme="0" tint="-0.14996795556505021"/>
      </right>
      <top style="medium">
        <color indexed="64"/>
      </top>
      <bottom/>
      <diagonal/>
    </border>
  </borders>
  <cellStyleXfs count="3">
    <xf numFmtId="0" fontId="0" fillId="0" borderId="0"/>
    <xf numFmtId="0" fontId="15" fillId="0" borderId="0"/>
    <xf numFmtId="0" fontId="18" fillId="0" borderId="0"/>
  </cellStyleXfs>
  <cellXfs count="113">
    <xf numFmtId="0" fontId="0" fillId="0" borderId="0" xfId="0"/>
    <xf numFmtId="2" fontId="0" fillId="0" borderId="0" xfId="0" applyNumberFormat="1"/>
    <xf numFmtId="0" fontId="1" fillId="0" borderId="0" xfId="0" applyFont="1" applyAlignment="1">
      <alignment horizontal="center"/>
    </xf>
    <xf numFmtId="0" fontId="1" fillId="0" borderId="0" xfId="0" applyFont="1" applyAlignment="1">
      <alignment wrapText="1"/>
    </xf>
    <xf numFmtId="0" fontId="1" fillId="0" borderId="0" xfId="0" applyFont="1"/>
    <xf numFmtId="0" fontId="2" fillId="2" borderId="1" xfId="0" applyFont="1" applyFill="1" applyBorder="1" applyAlignment="1">
      <alignment wrapText="1"/>
    </xf>
    <xf numFmtId="0" fontId="3" fillId="4" borderId="1" xfId="0" applyFont="1" applyFill="1" applyBorder="1" applyAlignment="1">
      <alignment wrapText="1"/>
    </xf>
    <xf numFmtId="0" fontId="3" fillId="4" borderId="1" xfId="0" applyFont="1" applyFill="1" applyBorder="1"/>
    <xf numFmtId="0" fontId="4" fillId="4" borderId="1" xfId="0" applyFont="1" applyFill="1" applyBorder="1"/>
    <xf numFmtId="0" fontId="5" fillId="0" borderId="0" xfId="0" applyFont="1" applyAlignment="1">
      <alignment horizontal="left" wrapText="1"/>
    </xf>
    <xf numFmtId="0" fontId="1" fillId="0" borderId="1" xfId="0" applyFont="1" applyBorder="1" applyAlignment="1">
      <alignment wrapText="1"/>
    </xf>
    <xf numFmtId="0" fontId="1" fillId="0" borderId="1" xfId="0" applyFont="1" applyBorder="1"/>
    <xf numFmtId="0" fontId="1" fillId="0" borderId="2" xfId="0" applyFont="1" applyBorder="1"/>
    <xf numFmtId="0" fontId="7" fillId="0" borderId="1" xfId="0" applyFont="1" applyBorder="1"/>
    <xf numFmtId="0" fontId="3" fillId="0" borderId="0" xfId="0" applyFont="1"/>
    <xf numFmtId="0" fontId="8" fillId="0" borderId="1" xfId="0" applyFont="1" applyBorder="1" applyAlignment="1">
      <alignment vertical="center" wrapText="1"/>
    </xf>
    <xf numFmtId="0" fontId="4" fillId="0" borderId="1" xfId="0" applyFont="1" applyBorder="1"/>
    <xf numFmtId="0" fontId="7" fillId="0" borderId="0" xfId="0" applyFont="1"/>
    <xf numFmtId="0" fontId="4" fillId="0" borderId="0" xfId="0" applyFont="1"/>
    <xf numFmtId="0" fontId="4" fillId="3" borderId="2" xfId="0" applyFont="1" applyFill="1" applyBorder="1"/>
    <xf numFmtId="0" fontId="3" fillId="0" borderId="2" xfId="0" applyFont="1" applyBorder="1"/>
    <xf numFmtId="0" fontId="3" fillId="3" borderId="2" xfId="0" applyFont="1" applyFill="1" applyBorder="1"/>
    <xf numFmtId="0" fontId="10" fillId="0" borderId="0" xfId="0" applyFont="1" applyAlignment="1">
      <alignment horizontal="center"/>
    </xf>
    <xf numFmtId="0" fontId="11" fillId="3" borderId="3" xfId="0" applyFont="1" applyFill="1" applyBorder="1" applyAlignment="1">
      <alignment wrapText="1"/>
    </xf>
    <xf numFmtId="0" fontId="11" fillId="3" borderId="2" xfId="0" applyFont="1" applyFill="1" applyBorder="1"/>
    <xf numFmtId="0" fontId="10" fillId="0" borderId="0" xfId="0" applyFont="1"/>
    <xf numFmtId="164" fontId="11" fillId="3" borderId="2" xfId="0" applyNumberFormat="1" applyFont="1" applyFill="1" applyBorder="1"/>
    <xf numFmtId="9" fontId="1" fillId="0" borderId="0" xfId="0" applyNumberFormat="1" applyFont="1"/>
    <xf numFmtId="0" fontId="12" fillId="5" borderId="2"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8" fillId="0" borderId="5" xfId="0" applyFont="1" applyBorder="1" applyAlignment="1">
      <alignment vertical="center" wrapText="1"/>
    </xf>
    <xf numFmtId="9" fontId="8" fillId="0" borderId="6" xfId="0" applyNumberFormat="1" applyFont="1" applyBorder="1" applyAlignment="1">
      <alignment horizontal="center" vertical="center" wrapText="1"/>
    </xf>
    <xf numFmtId="9" fontId="8" fillId="0" borderId="6" xfId="0" applyNumberFormat="1" applyFont="1" applyBorder="1" applyAlignment="1">
      <alignment horizontal="left" vertical="center" wrapText="1"/>
    </xf>
    <xf numFmtId="0" fontId="8" fillId="0" borderId="6" xfId="0" applyFont="1" applyBorder="1" applyAlignment="1">
      <alignment horizontal="center" vertical="center" wrapText="1"/>
    </xf>
    <xf numFmtId="0" fontId="8" fillId="0" borderId="6" xfId="0" applyFont="1" applyBorder="1" applyAlignment="1">
      <alignment horizontal="left" vertical="center" wrapText="1"/>
    </xf>
    <xf numFmtId="0" fontId="13" fillId="6" borderId="5" xfId="0" applyFont="1" applyFill="1" applyBorder="1" applyAlignment="1">
      <alignment vertical="center" wrapText="1"/>
    </xf>
    <xf numFmtId="9" fontId="13" fillId="6" borderId="6" xfId="0" applyNumberFormat="1" applyFont="1" applyFill="1" applyBorder="1" applyAlignment="1">
      <alignment horizontal="center" vertical="center" wrapText="1"/>
    </xf>
    <xf numFmtId="0" fontId="2" fillId="2" borderId="8" xfId="0" applyFont="1" applyFill="1" applyBorder="1" applyAlignment="1">
      <alignment wrapText="1"/>
    </xf>
    <xf numFmtId="0" fontId="2" fillId="2" borderId="9" xfId="0" applyFont="1" applyFill="1" applyBorder="1" applyAlignment="1">
      <alignment wrapText="1"/>
    </xf>
    <xf numFmtId="0" fontId="1" fillId="0" borderId="11" xfId="0" applyFont="1" applyBorder="1" applyAlignment="1">
      <alignment horizontal="center"/>
    </xf>
    <xf numFmtId="0" fontId="1" fillId="0" borderId="12" xfId="0" applyFont="1" applyBorder="1"/>
    <xf numFmtId="0" fontId="1" fillId="0" borderId="13" xfId="0" applyFont="1" applyBorder="1" applyAlignment="1">
      <alignment horizontal="center"/>
    </xf>
    <xf numFmtId="0" fontId="1" fillId="0" borderId="14" xfId="0" applyFont="1" applyBorder="1" applyAlignment="1">
      <alignment wrapText="1"/>
    </xf>
    <xf numFmtId="0" fontId="1" fillId="0" borderId="15" xfId="0" applyFont="1" applyBorder="1"/>
    <xf numFmtId="0" fontId="1" fillId="3" borderId="17" xfId="0" applyFont="1" applyFill="1" applyBorder="1"/>
    <xf numFmtId="0" fontId="1" fillId="3" borderId="0" xfId="0" applyFont="1" applyFill="1"/>
    <xf numFmtId="0" fontId="1" fillId="3" borderId="18" xfId="0" applyFont="1" applyFill="1" applyBorder="1"/>
    <xf numFmtId="0" fontId="1" fillId="0" borderId="11" xfId="0" applyFont="1" applyBorder="1"/>
    <xf numFmtId="0" fontId="1" fillId="0" borderId="13" xfId="0" applyFont="1" applyBorder="1"/>
    <xf numFmtId="0" fontId="1" fillId="0" borderId="14" xfId="0" applyFont="1" applyBorder="1"/>
    <xf numFmtId="0" fontId="4" fillId="4" borderId="13" xfId="0" applyFont="1" applyFill="1" applyBorder="1"/>
    <xf numFmtId="0" fontId="4" fillId="4" borderId="14" xfId="0" applyFont="1" applyFill="1" applyBorder="1"/>
    <xf numFmtId="0" fontId="4" fillId="4" borderId="15" xfId="0" applyFont="1" applyFill="1" applyBorder="1"/>
    <xf numFmtId="0" fontId="4" fillId="4" borderId="11" xfId="0" applyFont="1" applyFill="1" applyBorder="1"/>
    <xf numFmtId="0" fontId="4" fillId="4" borderId="12" xfId="0" applyFont="1" applyFill="1" applyBorder="1"/>
    <xf numFmtId="0" fontId="7" fillId="0" borderId="11" xfId="0" applyFont="1" applyBorder="1"/>
    <xf numFmtId="0" fontId="7" fillId="0" borderId="12" xfId="0" applyFont="1" applyBorder="1"/>
    <xf numFmtId="0" fontId="4" fillId="0" borderId="12" xfId="0" applyFont="1" applyBorder="1"/>
    <xf numFmtId="0" fontId="7" fillId="0" borderId="13" xfId="0" applyFont="1" applyBorder="1"/>
    <xf numFmtId="0" fontId="7" fillId="0" borderId="14" xfId="0" applyFont="1" applyBorder="1"/>
    <xf numFmtId="0" fontId="7" fillId="0" borderId="15" xfId="0" applyFont="1" applyBorder="1"/>
    <xf numFmtId="0" fontId="3" fillId="4" borderId="19" xfId="0" applyFont="1" applyFill="1" applyBorder="1"/>
    <xf numFmtId="0" fontId="3" fillId="4" borderId="20" xfId="0" applyFont="1" applyFill="1" applyBorder="1"/>
    <xf numFmtId="0" fontId="3" fillId="4" borderId="11" xfId="0" applyFont="1" applyFill="1" applyBorder="1"/>
    <xf numFmtId="0" fontId="3" fillId="4" borderId="12" xfId="0" applyFont="1" applyFill="1" applyBorder="1"/>
    <xf numFmtId="0" fontId="2" fillId="2" borderId="19" xfId="0" applyFont="1" applyFill="1" applyBorder="1" applyAlignment="1">
      <alignment wrapText="1"/>
    </xf>
    <xf numFmtId="0" fontId="2" fillId="2" borderId="20" xfId="0" applyFont="1" applyFill="1" applyBorder="1"/>
    <xf numFmtId="0" fontId="3" fillId="4" borderId="11" xfId="0" applyFont="1" applyFill="1" applyBorder="1" applyAlignment="1">
      <alignment horizontal="center"/>
    </xf>
    <xf numFmtId="0" fontId="3" fillId="3" borderId="8" xfId="0" applyFont="1" applyFill="1" applyBorder="1" applyAlignment="1">
      <alignment wrapText="1"/>
    </xf>
    <xf numFmtId="0" fontId="3" fillId="3" borderId="20" xfId="0" applyFont="1" applyFill="1" applyBorder="1"/>
    <xf numFmtId="0" fontId="3" fillId="3" borderId="11" xfId="0" applyFont="1" applyFill="1" applyBorder="1" applyAlignment="1">
      <alignment wrapText="1"/>
    </xf>
    <xf numFmtId="0" fontId="3" fillId="3" borderId="12" xfId="0" applyFont="1" applyFill="1" applyBorder="1"/>
    <xf numFmtId="0" fontId="1" fillId="0" borderId="8" xfId="0" applyFont="1" applyBorder="1" applyAlignment="1">
      <alignment wrapText="1"/>
    </xf>
    <xf numFmtId="9" fontId="1" fillId="0" borderId="20" xfId="0" applyNumberFormat="1" applyFont="1" applyBorder="1"/>
    <xf numFmtId="0" fontId="1" fillId="0" borderId="21" xfId="0" applyFont="1" applyBorder="1" applyAlignment="1">
      <alignment wrapText="1"/>
    </xf>
    <xf numFmtId="9" fontId="1" fillId="0" borderId="22" xfId="0" applyNumberFormat="1" applyFont="1" applyBorder="1"/>
    <xf numFmtId="0" fontId="1" fillId="0" borderId="13" xfId="0" applyFont="1" applyBorder="1" applyAlignment="1">
      <alignment wrapText="1"/>
    </xf>
    <xf numFmtId="9" fontId="1" fillId="0" borderId="15" xfId="0" applyNumberFormat="1" applyFont="1" applyBorder="1"/>
    <xf numFmtId="0" fontId="1" fillId="4" borderId="11" xfId="0" applyFont="1" applyFill="1" applyBorder="1" applyAlignment="1">
      <alignment horizontal="center"/>
    </xf>
    <xf numFmtId="0" fontId="6" fillId="0" borderId="12" xfId="0" applyFont="1" applyBorder="1" applyAlignment="1">
      <alignment horizontal="right"/>
    </xf>
    <xf numFmtId="0" fontId="6" fillId="0" borderId="12" xfId="0" applyFont="1" applyBorder="1"/>
    <xf numFmtId="0" fontId="9" fillId="0" borderId="12" xfId="0" applyFont="1" applyBorder="1" applyAlignment="1">
      <alignment horizontal="right" vertical="center"/>
    </xf>
    <xf numFmtId="0" fontId="6" fillId="0" borderId="15" xfId="0" applyFont="1" applyBorder="1"/>
    <xf numFmtId="0" fontId="14" fillId="2" borderId="16" xfId="0" applyFont="1" applyFill="1" applyBorder="1" applyAlignment="1">
      <alignment horizontal="center"/>
    </xf>
    <xf numFmtId="0" fontId="14" fillId="2" borderId="9" xfId="0" applyFont="1" applyFill="1" applyBorder="1" applyAlignment="1">
      <alignment wrapText="1"/>
    </xf>
    <xf numFmtId="0" fontId="14" fillId="2" borderId="10" xfId="0" applyFont="1" applyFill="1" applyBorder="1"/>
    <xf numFmtId="0" fontId="2" fillId="2" borderId="11" xfId="0" applyFont="1" applyFill="1" applyBorder="1" applyAlignment="1">
      <alignment wrapText="1"/>
    </xf>
    <xf numFmtId="0" fontId="2" fillId="2" borderId="27" xfId="0" applyFont="1" applyFill="1" applyBorder="1" applyAlignment="1">
      <alignment wrapText="1"/>
    </xf>
    <xf numFmtId="0" fontId="2" fillId="2" borderId="28" xfId="0" applyFont="1" applyFill="1" applyBorder="1"/>
    <xf numFmtId="0" fontId="2" fillId="2" borderId="12" xfId="0" applyFont="1" applyFill="1" applyBorder="1"/>
    <xf numFmtId="0" fontId="15" fillId="0" borderId="0" xfId="1"/>
    <xf numFmtId="0" fontId="17" fillId="0" borderId="30" xfId="1" applyFont="1" applyBorder="1" applyAlignment="1">
      <alignment wrapText="1"/>
    </xf>
    <xf numFmtId="0" fontId="17" fillId="0" borderId="32" xfId="1" applyFont="1" applyBorder="1" applyAlignment="1">
      <alignment wrapText="1"/>
    </xf>
    <xf numFmtId="0" fontId="17" fillId="0" borderId="33" xfId="1" applyFont="1" applyBorder="1" applyAlignment="1">
      <alignment wrapText="1"/>
    </xf>
    <xf numFmtId="0" fontId="18" fillId="0" borderId="0" xfId="2"/>
    <xf numFmtId="0" fontId="17" fillId="0" borderId="35" xfId="1" applyFont="1" applyBorder="1" applyAlignment="1">
      <alignment horizontal="right"/>
    </xf>
    <xf numFmtId="0" fontId="15" fillId="7" borderId="0" xfId="1" applyFill="1"/>
    <xf numFmtId="0" fontId="16" fillId="0" borderId="29" xfId="1" applyFont="1" applyBorder="1" applyAlignment="1">
      <alignment horizontal="right" wrapText="1"/>
    </xf>
    <xf numFmtId="0" fontId="17" fillId="0" borderId="31" xfId="1" applyFont="1" applyBorder="1" applyAlignment="1">
      <alignment horizontal="right" wrapText="1"/>
    </xf>
    <xf numFmtId="0" fontId="16" fillId="0" borderId="34" xfId="1" applyFont="1" applyBorder="1" applyAlignment="1">
      <alignment horizontal="right" wrapText="1"/>
    </xf>
    <xf numFmtId="0" fontId="3" fillId="3" borderId="11" xfId="0" applyFont="1" applyFill="1" applyBorder="1" applyAlignment="1">
      <alignment horizontal="left" wrapText="1"/>
    </xf>
    <xf numFmtId="0" fontId="3" fillId="3" borderId="12" xfId="0" applyFont="1" applyFill="1" applyBorder="1" applyAlignment="1">
      <alignment horizontal="left" wrapText="1"/>
    </xf>
    <xf numFmtId="0" fontId="3" fillId="3" borderId="13" xfId="0" applyFont="1" applyFill="1" applyBorder="1" applyAlignment="1">
      <alignment horizontal="left" wrapText="1"/>
    </xf>
    <xf numFmtId="0" fontId="3" fillId="3" borderId="15" xfId="0" applyFont="1" applyFill="1" applyBorder="1" applyAlignment="1">
      <alignment horizontal="left" wrapText="1"/>
    </xf>
    <xf numFmtId="0" fontId="5" fillId="0" borderId="23" xfId="0" applyFont="1" applyBorder="1" applyAlignment="1">
      <alignment horizontal="left" wrapText="1"/>
    </xf>
    <xf numFmtId="0" fontId="5" fillId="0" borderId="7" xfId="0" applyFont="1" applyBorder="1" applyAlignment="1">
      <alignment horizontal="left" wrapText="1"/>
    </xf>
    <xf numFmtId="0" fontId="5" fillId="0" borderId="24" xfId="0" applyFont="1" applyBorder="1" applyAlignment="1">
      <alignment horizontal="left" wrapText="1"/>
    </xf>
    <xf numFmtId="0" fontId="5" fillId="0" borderId="25" xfId="0" applyFont="1" applyBorder="1" applyAlignment="1">
      <alignment horizontal="left" wrapText="1"/>
    </xf>
    <xf numFmtId="0" fontId="5" fillId="0" borderId="26" xfId="0" applyFont="1" applyBorder="1" applyAlignment="1">
      <alignment horizontal="left" wrapText="1"/>
    </xf>
    <xf numFmtId="0" fontId="5" fillId="0" borderId="6" xfId="0" applyFont="1" applyBorder="1" applyAlignment="1">
      <alignment horizontal="left" wrapText="1"/>
    </xf>
    <xf numFmtId="0" fontId="2" fillId="2" borderId="16" xfId="0" applyFont="1" applyFill="1" applyBorder="1" applyAlignment="1">
      <alignment horizontal="center"/>
    </xf>
    <xf numFmtId="0" fontId="2" fillId="2" borderId="9" xfId="0" applyFont="1" applyFill="1" applyBorder="1" applyAlignment="1">
      <alignment horizontal="center"/>
    </xf>
    <xf numFmtId="0" fontId="2" fillId="2" borderId="10" xfId="0" applyFont="1" applyFill="1" applyBorder="1" applyAlignment="1">
      <alignment horizontal="center"/>
    </xf>
  </cellXfs>
  <cellStyles count="3">
    <cellStyle name="Normal" xfId="0" builtinId="0"/>
    <cellStyle name="Normal 2" xfId="1" xr:uid="{33A18B6B-CEB1-4D4C-AC10-2EA7A0ECA533}"/>
    <cellStyle name="Normal 3" xfId="2" xr:uid="{40638A9C-91BC-3B46-A6EE-0096DC63EC94}"/>
  </cellStyles>
  <dxfs count="23">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259604</xdr:colOff>
      <xdr:row>0</xdr:row>
      <xdr:rowOff>0</xdr:rowOff>
    </xdr:from>
    <xdr:to>
      <xdr:col>2</xdr:col>
      <xdr:colOff>1427620</xdr:colOff>
      <xdr:row>2</xdr:row>
      <xdr:rowOff>133619</xdr:rowOff>
    </xdr:to>
    <xdr:pic>
      <xdr:nvPicPr>
        <xdr:cNvPr id="2" name="Picture 1" descr="A picture containing text, clipart&#10;&#10;Description automatically generated">
          <a:extLst>
            <a:ext uri="{FF2B5EF4-FFF2-40B4-BE49-F238E27FC236}">
              <a16:creationId xmlns:a16="http://schemas.microsoft.com/office/drawing/2014/main" id="{A4892EE3-25F4-A842-A8F4-48810C9EF368}"/>
            </a:ext>
          </a:extLst>
        </xdr:cNvPr>
        <xdr:cNvPicPr>
          <a:picLocks noChangeAspect="1"/>
        </xdr:cNvPicPr>
      </xdr:nvPicPr>
      <xdr:blipFill>
        <a:blip xmlns:r="http://schemas.openxmlformats.org/officeDocument/2006/relationships" r:embed="rId1"/>
        <a:stretch>
          <a:fillRect/>
        </a:stretch>
      </xdr:blipFill>
      <xdr:spPr>
        <a:xfrm>
          <a:off x="878729" y="0"/>
          <a:ext cx="2409895" cy="514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B62A8-1B1D-4A4E-A044-37DA082C0591}">
  <dimension ref="B1:C18"/>
  <sheetViews>
    <sheetView showGridLines="0" zoomScale="85" zoomScaleNormal="85" workbookViewId="0">
      <selection activeCell="B5" sqref="B5:C7"/>
    </sheetView>
  </sheetViews>
  <sheetFormatPr defaultColWidth="8.85546875" defaultRowHeight="14.85"/>
  <cols>
    <col min="1" max="1" width="8.85546875" style="90"/>
    <col min="2" max="2" width="17.85546875" style="90" bestFit="1" customWidth="1"/>
    <col min="3" max="3" width="88.42578125" style="90" customWidth="1"/>
    <col min="4" max="16384" width="8.85546875" style="90"/>
  </cols>
  <sheetData>
    <row r="1" spans="2:3">
      <c r="B1" s="96"/>
      <c r="C1" s="96"/>
    </row>
    <row r="2" spans="2:3">
      <c r="B2" s="96"/>
      <c r="C2" s="96"/>
    </row>
    <row r="3" spans="2:3">
      <c r="B3" s="96"/>
      <c r="C3" s="96"/>
    </row>
    <row r="4" spans="2:3" ht="15.6" thickBot="1"/>
    <row r="5" spans="2:3" ht="28.5">
      <c r="B5" s="97" t="s">
        <v>0</v>
      </c>
      <c r="C5" s="91" t="s">
        <v>1</v>
      </c>
    </row>
    <row r="6" spans="2:3" ht="15.2">
      <c r="B6" s="98"/>
      <c r="C6" s="92"/>
    </row>
    <row r="7" spans="2:3" ht="57.75" thickBot="1">
      <c r="B7" s="99" t="s">
        <v>2</v>
      </c>
      <c r="C7" s="93" t="s">
        <v>3</v>
      </c>
    </row>
    <row r="8" spans="2:3" ht="15.2">
      <c r="B8" s="95"/>
    </row>
    <row r="9" spans="2:3">
      <c r="B9" s="94"/>
      <c r="C9" s="94"/>
    </row>
    <row r="10" spans="2:3">
      <c r="B10" s="94"/>
      <c r="C10" s="94"/>
    </row>
    <row r="11" spans="2:3">
      <c r="B11" s="94"/>
      <c r="C11" s="94"/>
    </row>
    <row r="12" spans="2:3">
      <c r="B12" s="94"/>
      <c r="C12" s="94"/>
    </row>
    <row r="13" spans="2:3">
      <c r="B13" s="94"/>
      <c r="C13" s="94"/>
    </row>
    <row r="14" spans="2:3">
      <c r="B14" s="94"/>
      <c r="C14" s="94"/>
    </row>
    <row r="15" spans="2:3">
      <c r="B15" s="94"/>
      <c r="C15" s="94"/>
    </row>
    <row r="16" spans="2:3">
      <c r="B16" s="94"/>
      <c r="C16" s="94"/>
    </row>
    <row r="17" spans="2:3">
      <c r="B17" s="94"/>
      <c r="C17" s="94"/>
    </row>
    <row r="18" spans="2:3">
      <c r="B18" s="94"/>
      <c r="C18" s="9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3011D-794A-4607-B2B8-8D79EEDCB57F}">
  <dimension ref="B1:D7"/>
  <sheetViews>
    <sheetView workbookViewId="0">
      <selection activeCell="C28" sqref="C28"/>
    </sheetView>
  </sheetViews>
  <sheetFormatPr defaultColWidth="8.85546875" defaultRowHeight="14.25"/>
  <cols>
    <col min="1" max="1" width="3" style="4" customWidth="1"/>
    <col min="2" max="2" width="35.28515625" style="4" bestFit="1" customWidth="1"/>
    <col min="3" max="3" width="31.28515625" style="4" bestFit="1" customWidth="1"/>
    <col min="4" max="4" width="73.42578125" style="4" bestFit="1" customWidth="1"/>
    <col min="5" max="16384" width="8.85546875" style="4"/>
  </cols>
  <sheetData>
    <row r="1" spans="2:4" ht="15" thickBot="1"/>
    <row r="2" spans="2:4" ht="15" thickBot="1">
      <c r="B2" s="28" t="s">
        <v>4</v>
      </c>
      <c r="C2" s="29" t="s">
        <v>5</v>
      </c>
      <c r="D2" s="29" t="s">
        <v>6</v>
      </c>
    </row>
    <row r="3" spans="2:4" ht="15" thickBot="1">
      <c r="B3" s="30" t="s">
        <v>7</v>
      </c>
      <c r="C3" s="31">
        <v>0.2</v>
      </c>
      <c r="D3" s="32" t="s">
        <v>8</v>
      </c>
    </row>
    <row r="4" spans="2:4" ht="15" thickBot="1">
      <c r="B4" s="30" t="s">
        <v>9</v>
      </c>
      <c r="C4" s="33" t="s">
        <v>10</v>
      </c>
      <c r="D4" s="34" t="s">
        <v>11</v>
      </c>
    </row>
    <row r="5" spans="2:4" ht="29.25" thickBot="1">
      <c r="B5" s="30" t="s">
        <v>12</v>
      </c>
      <c r="C5" s="31">
        <v>0.3</v>
      </c>
      <c r="D5" s="34" t="s">
        <v>13</v>
      </c>
    </row>
    <row r="6" spans="2:4" ht="15" thickBot="1">
      <c r="B6" s="30" t="s">
        <v>14</v>
      </c>
      <c r="C6" s="31">
        <v>0.5</v>
      </c>
      <c r="D6" s="34" t="s">
        <v>15</v>
      </c>
    </row>
    <row r="7" spans="2:4" ht="15" thickBot="1">
      <c r="B7" s="35" t="s">
        <v>16</v>
      </c>
      <c r="C7" s="36">
        <v>1</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01DDE-7CB9-40E2-A364-2926E5CF9F4A}">
  <dimension ref="B1:Q83"/>
  <sheetViews>
    <sheetView showGridLines="0" tabSelected="1" zoomScaleNormal="100" workbookViewId="0">
      <selection activeCell="F69" sqref="F69"/>
    </sheetView>
  </sheetViews>
  <sheetFormatPr defaultColWidth="8.85546875" defaultRowHeight="14.25"/>
  <cols>
    <col min="1" max="1" width="2.28515625" style="4" customWidth="1"/>
    <col min="2" max="2" width="3.28515625" style="2" customWidth="1"/>
    <col min="3" max="3" width="67.7109375" style="3" bestFit="1" customWidth="1"/>
    <col min="4" max="4" width="18.28515625" style="4" bestFit="1" customWidth="1"/>
    <col min="5" max="5" width="2.28515625" style="4" customWidth="1"/>
    <col min="6" max="6" width="19.7109375" style="4" customWidth="1"/>
    <col min="7" max="7" width="1.7109375" style="4" customWidth="1"/>
    <col min="8" max="13" width="19.7109375" style="4" customWidth="1"/>
    <col min="14" max="16" width="18.42578125" style="4" bestFit="1" customWidth="1"/>
    <col min="17" max="17" width="19.42578125" style="4" bestFit="1" customWidth="1"/>
    <col min="18" max="21" width="18.42578125" style="4" bestFit="1" customWidth="1"/>
    <col min="22" max="16384" width="8.85546875" style="4"/>
  </cols>
  <sheetData>
    <row r="1" spans="2:17" ht="15" thickBot="1"/>
    <row r="2" spans="2:17" ht="15" thickBot="1">
      <c r="F2" s="110" t="s">
        <v>17</v>
      </c>
      <c r="G2" s="111"/>
      <c r="H2" s="111"/>
      <c r="I2" s="111"/>
      <c r="J2" s="111"/>
      <c r="K2" s="111"/>
      <c r="L2" s="111"/>
      <c r="M2" s="111"/>
      <c r="N2" s="111"/>
      <c r="O2" s="111"/>
      <c r="P2" s="111"/>
      <c r="Q2" s="112"/>
    </row>
    <row r="3" spans="2:17">
      <c r="B3" s="37"/>
      <c r="C3" s="38" t="s">
        <v>18</v>
      </c>
      <c r="D3" s="66" t="s">
        <v>19</v>
      </c>
      <c r="F3" s="44" t="s">
        <v>20</v>
      </c>
      <c r="G3" s="45"/>
      <c r="H3" s="45" t="s">
        <v>21</v>
      </c>
      <c r="I3" s="45" t="s">
        <v>22</v>
      </c>
      <c r="J3" s="45" t="s">
        <v>23</v>
      </c>
      <c r="K3" s="45" t="s">
        <v>24</v>
      </c>
      <c r="L3" s="45" t="s">
        <v>25</v>
      </c>
      <c r="M3" s="45" t="s">
        <v>26</v>
      </c>
      <c r="N3" s="45" t="s">
        <v>27</v>
      </c>
      <c r="O3" s="45" t="s">
        <v>28</v>
      </c>
      <c r="P3" s="45" t="s">
        <v>29</v>
      </c>
      <c r="Q3" s="46" t="s">
        <v>30</v>
      </c>
    </row>
    <row r="4" spans="2:17" ht="15" thickBot="1">
      <c r="B4" s="78">
        <v>1</v>
      </c>
      <c r="C4" s="6" t="s">
        <v>31</v>
      </c>
      <c r="D4" s="64">
        <v>100</v>
      </c>
      <c r="F4" s="50">
        <v>100</v>
      </c>
      <c r="G4" s="51"/>
      <c r="H4" s="51"/>
      <c r="I4" s="51"/>
      <c r="J4" s="51"/>
      <c r="K4" s="51"/>
      <c r="L4" s="51"/>
      <c r="M4" s="51"/>
      <c r="N4" s="51"/>
      <c r="O4" s="51"/>
      <c r="P4" s="51"/>
      <c r="Q4" s="52"/>
    </row>
    <row r="5" spans="2:17">
      <c r="B5" s="104" t="s">
        <v>32</v>
      </c>
      <c r="C5" s="105"/>
      <c r="D5" s="106"/>
    </row>
    <row r="6" spans="2:17" ht="15" thickBot="1">
      <c r="B6" s="107"/>
      <c r="C6" s="108"/>
      <c r="D6" s="109"/>
    </row>
    <row r="7" spans="2:17" ht="15" thickBot="1">
      <c r="B7" s="9"/>
      <c r="C7" s="9"/>
      <c r="D7" s="9"/>
    </row>
    <row r="8" spans="2:17">
      <c r="B8" s="83"/>
      <c r="C8" s="84"/>
      <c r="D8" s="85"/>
      <c r="F8" s="110" t="s">
        <v>33</v>
      </c>
      <c r="G8" s="111"/>
      <c r="H8" s="111"/>
      <c r="I8" s="111"/>
      <c r="J8" s="111"/>
      <c r="K8" s="111"/>
      <c r="L8" s="111"/>
      <c r="M8" s="111"/>
      <c r="N8" s="111"/>
      <c r="O8" s="111"/>
      <c r="P8" s="111"/>
      <c r="Q8" s="112"/>
    </row>
    <row r="9" spans="2:17">
      <c r="B9" s="86"/>
      <c r="C9" s="87" t="s">
        <v>34</v>
      </c>
      <c r="D9" s="88" t="s">
        <v>35</v>
      </c>
      <c r="F9" s="44" t="s">
        <v>20</v>
      </c>
      <c r="G9" s="45"/>
      <c r="H9" s="45" t="s">
        <v>21</v>
      </c>
      <c r="I9" s="45" t="s">
        <v>22</v>
      </c>
      <c r="J9" s="45" t="s">
        <v>23</v>
      </c>
      <c r="K9" s="45" t="s">
        <v>24</v>
      </c>
      <c r="L9" s="45" t="s">
        <v>25</v>
      </c>
      <c r="M9" s="45" t="s">
        <v>26</v>
      </c>
      <c r="N9" s="45" t="s">
        <v>27</v>
      </c>
      <c r="O9" s="45" t="s">
        <v>28</v>
      </c>
      <c r="P9" s="45" t="s">
        <v>29</v>
      </c>
      <c r="Q9" s="46" t="s">
        <v>30</v>
      </c>
    </row>
    <row r="10" spans="2:17">
      <c r="B10" s="39">
        <v>1</v>
      </c>
      <c r="C10" s="10" t="s">
        <v>36</v>
      </c>
      <c r="D10" s="40" t="s">
        <v>37</v>
      </c>
      <c r="F10" s="47" t="s">
        <v>38</v>
      </c>
      <c r="G10" s="11"/>
      <c r="H10" s="11" t="s">
        <v>38</v>
      </c>
      <c r="I10" s="11" t="s">
        <v>39</v>
      </c>
      <c r="J10" s="11" t="s">
        <v>39</v>
      </c>
      <c r="K10" s="11" t="s">
        <v>39</v>
      </c>
      <c r="L10" s="11" t="s">
        <v>39</v>
      </c>
      <c r="M10" s="11" t="s">
        <v>39</v>
      </c>
      <c r="N10" s="11" t="s">
        <v>39</v>
      </c>
      <c r="O10" s="11" t="s">
        <v>39</v>
      </c>
      <c r="P10" s="11" t="s">
        <v>39</v>
      </c>
      <c r="Q10" s="40" t="s">
        <v>39</v>
      </c>
    </row>
    <row r="11" spans="2:17">
      <c r="B11" s="39">
        <v>2</v>
      </c>
      <c r="C11" s="10" t="s">
        <v>40</v>
      </c>
      <c r="D11" s="40" t="s">
        <v>37</v>
      </c>
      <c r="F11" s="47" t="s">
        <v>38</v>
      </c>
      <c r="G11" s="11"/>
      <c r="H11" s="11" t="s">
        <v>38</v>
      </c>
      <c r="I11" s="11" t="s">
        <v>39</v>
      </c>
      <c r="J11" s="11" t="s">
        <v>39</v>
      </c>
      <c r="K11" s="11" t="s">
        <v>39</v>
      </c>
      <c r="L11" s="11" t="s">
        <v>39</v>
      </c>
      <c r="M11" s="11" t="s">
        <v>39</v>
      </c>
      <c r="N11" s="11" t="s">
        <v>39</v>
      </c>
      <c r="O11" s="11" t="s">
        <v>39</v>
      </c>
      <c r="P11" s="11" t="s">
        <v>39</v>
      </c>
      <c r="Q11" s="40" t="s">
        <v>39</v>
      </c>
    </row>
    <row r="12" spans="2:17">
      <c r="B12" s="39">
        <v>3</v>
      </c>
      <c r="C12" s="10" t="s">
        <v>41</v>
      </c>
      <c r="D12" s="40" t="s">
        <v>37</v>
      </c>
      <c r="F12" s="47" t="s">
        <v>38</v>
      </c>
      <c r="G12" s="11"/>
      <c r="H12" s="11" t="s">
        <v>38</v>
      </c>
      <c r="I12" s="11" t="s">
        <v>39</v>
      </c>
      <c r="J12" s="11" t="s">
        <v>39</v>
      </c>
      <c r="K12" s="11" t="s">
        <v>39</v>
      </c>
      <c r="L12" s="11" t="s">
        <v>39</v>
      </c>
      <c r="M12" s="11" t="s">
        <v>39</v>
      </c>
      <c r="N12" s="11" t="s">
        <v>39</v>
      </c>
      <c r="O12" s="11" t="s">
        <v>39</v>
      </c>
      <c r="P12" s="11" t="s">
        <v>39</v>
      </c>
      <c r="Q12" s="40" t="s">
        <v>39</v>
      </c>
    </row>
    <row r="13" spans="2:17">
      <c r="B13" s="39">
        <v>4</v>
      </c>
      <c r="C13" s="10" t="s">
        <v>42</v>
      </c>
      <c r="D13" s="40" t="s">
        <v>37</v>
      </c>
      <c r="F13" s="47" t="s">
        <v>38</v>
      </c>
      <c r="G13" s="11"/>
      <c r="H13" s="11" t="s">
        <v>38</v>
      </c>
      <c r="I13" s="11" t="s">
        <v>39</v>
      </c>
      <c r="J13" s="11" t="s">
        <v>39</v>
      </c>
      <c r="K13" s="11" t="s">
        <v>39</v>
      </c>
      <c r="L13" s="11" t="s">
        <v>39</v>
      </c>
      <c r="M13" s="11" t="s">
        <v>39</v>
      </c>
      <c r="N13" s="11" t="s">
        <v>39</v>
      </c>
      <c r="O13" s="11" t="s">
        <v>39</v>
      </c>
      <c r="P13" s="11" t="s">
        <v>39</v>
      </c>
      <c r="Q13" s="40" t="s">
        <v>39</v>
      </c>
    </row>
    <row r="14" spans="2:17" ht="42.75">
      <c r="B14" s="39">
        <v>5</v>
      </c>
      <c r="C14" s="10" t="s">
        <v>43</v>
      </c>
      <c r="D14" s="40" t="s">
        <v>37</v>
      </c>
      <c r="F14" s="47" t="s">
        <v>38</v>
      </c>
      <c r="G14" s="11"/>
      <c r="H14" s="11" t="s">
        <v>38</v>
      </c>
      <c r="I14" s="11" t="s">
        <v>39</v>
      </c>
      <c r="J14" s="11" t="s">
        <v>39</v>
      </c>
      <c r="K14" s="11" t="s">
        <v>39</v>
      </c>
      <c r="L14" s="11" t="s">
        <v>39</v>
      </c>
      <c r="M14" s="11" t="s">
        <v>39</v>
      </c>
      <c r="N14" s="11" t="s">
        <v>39</v>
      </c>
      <c r="O14" s="11" t="s">
        <v>39</v>
      </c>
      <c r="P14" s="11" t="s">
        <v>39</v>
      </c>
      <c r="Q14" s="40" t="s">
        <v>39</v>
      </c>
    </row>
    <row r="15" spans="2:17" ht="15" thickBot="1">
      <c r="B15" s="41">
        <v>6</v>
      </c>
      <c r="C15" s="42" t="s">
        <v>44</v>
      </c>
      <c r="D15" s="43" t="s">
        <v>37</v>
      </c>
      <c r="F15" s="48" t="s">
        <v>38</v>
      </c>
      <c r="G15" s="49"/>
      <c r="H15" s="49" t="s">
        <v>38</v>
      </c>
      <c r="I15" s="49" t="s">
        <v>39</v>
      </c>
      <c r="J15" s="49" t="s">
        <v>39</v>
      </c>
      <c r="K15" s="49" t="s">
        <v>39</v>
      </c>
      <c r="L15" s="49" t="s">
        <v>39</v>
      </c>
      <c r="M15" s="49" t="s">
        <v>39</v>
      </c>
      <c r="N15" s="49" t="s">
        <v>39</v>
      </c>
      <c r="O15" s="49" t="s">
        <v>39</v>
      </c>
      <c r="P15" s="49" t="s">
        <v>39</v>
      </c>
      <c r="Q15" s="43" t="s">
        <v>39</v>
      </c>
    </row>
    <row r="16" spans="2:17" ht="15" thickBot="1">
      <c r="F16" s="12" t="str">
        <f>IF(AND(F10="pass",F11="pass",F12="pass",F13="pass",F15="pass")=TRUE,"Passes Phase","Does Not Pass Phase")</f>
        <v>Passes Phase</v>
      </c>
      <c r="G16" s="12"/>
      <c r="H16" s="12" t="str">
        <f>IF(AND(H10="pass",H11="pass",H12="pass",H13="pass",H15="pass")=TRUE,"Passes Phase","Does Not Pass Phase")</f>
        <v>Passes Phase</v>
      </c>
      <c r="I16" s="12" t="str">
        <f t="shared" ref="I16:L16" si="0">IF(AND(I10="pass",I11="pass",I12="pass",I13="pass",I15="pass")=TRUE,"Passes Phase","Does Not Pass Phase")</f>
        <v>Does Not Pass Phase</v>
      </c>
      <c r="J16" s="12" t="str">
        <f t="shared" si="0"/>
        <v>Does Not Pass Phase</v>
      </c>
      <c r="K16" s="12" t="str">
        <f t="shared" si="0"/>
        <v>Does Not Pass Phase</v>
      </c>
      <c r="L16" s="12" t="str">
        <f t="shared" si="0"/>
        <v>Does Not Pass Phase</v>
      </c>
      <c r="M16" s="12" t="str">
        <f>IF(AND(M10="pass",M11="pass",M12="pass",M13="pass",M15="pass")=TRUE,"Passes Phase","Does Not Pass Phase")</f>
        <v>Does Not Pass Phase</v>
      </c>
      <c r="N16" s="12" t="str">
        <f>IF(AND(N10="pass",N11="pass",N12="pass",N13="pass",N15="pass")=TRUE,"Passes Phase","Does Not Pass Phase")</f>
        <v>Does Not Pass Phase</v>
      </c>
      <c r="O16" s="12" t="str">
        <f>IF(AND(O10="pass",O11="pass",O12="pass",O13="pass",O15="pass")=TRUE,"Passes Phase","Does Not Pass Phase")</f>
        <v>Does Not Pass Phase</v>
      </c>
      <c r="P16" s="12" t="str">
        <f>IF(AND(P10="pass",P11="pass",P12="pass",P13="pass",P15="pass")=TRUE,"Passes Phase","Does Not Pass Phase")</f>
        <v>Does Not Pass Phase</v>
      </c>
      <c r="Q16" s="12" t="str">
        <f>IF(AND(Q10="pass",Q11="pass",Q12="pass",Q13="pass",Q15="pass")=TRUE,"Passes Phase","Does Not Pass Phase")</f>
        <v>Does Not Pass Phase</v>
      </c>
    </row>
    <row r="17" spans="2:17" ht="15" thickBot="1"/>
    <row r="18" spans="2:17">
      <c r="B18" s="83"/>
      <c r="C18" s="84"/>
      <c r="D18" s="85"/>
      <c r="F18" s="110" t="s">
        <v>17</v>
      </c>
      <c r="G18" s="111"/>
      <c r="H18" s="111"/>
      <c r="I18" s="111"/>
      <c r="J18" s="111"/>
      <c r="K18" s="111"/>
      <c r="L18" s="111"/>
      <c r="M18" s="111"/>
      <c r="N18" s="111"/>
      <c r="O18" s="111"/>
      <c r="P18" s="111"/>
      <c r="Q18" s="112"/>
    </row>
    <row r="19" spans="2:17">
      <c r="B19" s="86"/>
      <c r="C19" s="5" t="s">
        <v>45</v>
      </c>
      <c r="D19" s="89" t="s">
        <v>19</v>
      </c>
      <c r="F19" s="44" t="s">
        <v>20</v>
      </c>
      <c r="G19" s="45"/>
      <c r="H19" s="45" t="s">
        <v>21</v>
      </c>
      <c r="I19" s="45" t="s">
        <v>22</v>
      </c>
      <c r="J19" s="45" t="s">
        <v>23</v>
      </c>
      <c r="K19" s="45" t="s">
        <v>24</v>
      </c>
      <c r="L19" s="45" t="s">
        <v>25</v>
      </c>
      <c r="M19" s="45" t="s">
        <v>26</v>
      </c>
      <c r="N19" s="45" t="s">
        <v>27</v>
      </c>
      <c r="O19" s="45" t="s">
        <v>28</v>
      </c>
      <c r="P19" s="45" t="s">
        <v>29</v>
      </c>
      <c r="Q19" s="46" t="s">
        <v>30</v>
      </c>
    </row>
    <row r="20" spans="2:17">
      <c r="B20" s="78">
        <v>1</v>
      </c>
      <c r="C20" s="6" t="s">
        <v>46</v>
      </c>
      <c r="D20" s="64">
        <f>SUM(D22:D22)</f>
        <v>10</v>
      </c>
      <c r="F20" s="53">
        <f>SUM(F22:F22)</f>
        <v>10</v>
      </c>
      <c r="G20" s="8"/>
      <c r="H20" s="8">
        <f>SUM(H22:H22)</f>
        <v>0</v>
      </c>
      <c r="I20" s="8">
        <f t="shared" ref="I20:Q20" si="1">SUM(I22:I22)</f>
        <v>0</v>
      </c>
      <c r="J20" s="8">
        <f t="shared" si="1"/>
        <v>0</v>
      </c>
      <c r="K20" s="8">
        <f t="shared" si="1"/>
        <v>0</v>
      </c>
      <c r="L20" s="8">
        <f t="shared" si="1"/>
        <v>0</v>
      </c>
      <c r="M20" s="8">
        <f t="shared" si="1"/>
        <v>0</v>
      </c>
      <c r="N20" s="8">
        <f t="shared" si="1"/>
        <v>0</v>
      </c>
      <c r="O20" s="8">
        <f t="shared" si="1"/>
        <v>0</v>
      </c>
      <c r="P20" s="8">
        <f t="shared" si="1"/>
        <v>0</v>
      </c>
      <c r="Q20" s="54">
        <f t="shared" si="1"/>
        <v>0</v>
      </c>
    </row>
    <row r="21" spans="2:17" ht="29.1" customHeight="1">
      <c r="B21" s="39"/>
      <c r="C21" s="10" t="s">
        <v>47</v>
      </c>
      <c r="D21" s="79" t="s">
        <v>33</v>
      </c>
      <c r="F21" s="47" t="s">
        <v>38</v>
      </c>
      <c r="G21" s="13"/>
      <c r="H21" s="11" t="s">
        <v>39</v>
      </c>
      <c r="I21" s="11" t="s">
        <v>39</v>
      </c>
      <c r="J21" s="11" t="s">
        <v>39</v>
      </c>
      <c r="K21" s="11" t="s">
        <v>39</v>
      </c>
      <c r="L21" s="11" t="s">
        <v>39</v>
      </c>
      <c r="M21" s="11" t="s">
        <v>39</v>
      </c>
      <c r="N21" s="11" t="s">
        <v>39</v>
      </c>
      <c r="O21" s="11" t="s">
        <v>39</v>
      </c>
      <c r="P21" s="11" t="s">
        <v>39</v>
      </c>
      <c r="Q21" s="40" t="s">
        <v>39</v>
      </c>
    </row>
    <row r="22" spans="2:17" ht="42.75">
      <c r="B22" s="39"/>
      <c r="C22" s="10" t="s">
        <v>48</v>
      </c>
      <c r="D22" s="80">
        <v>10</v>
      </c>
      <c r="F22" s="55">
        <v>10</v>
      </c>
      <c r="G22" s="13"/>
      <c r="H22" s="13"/>
      <c r="I22" s="13"/>
      <c r="J22" s="13"/>
      <c r="K22" s="13"/>
      <c r="L22" s="13"/>
      <c r="M22" s="13"/>
      <c r="N22" s="13"/>
      <c r="O22" s="13"/>
      <c r="P22" s="13"/>
      <c r="Q22" s="56"/>
    </row>
    <row r="23" spans="2:17">
      <c r="B23" s="67">
        <v>2</v>
      </c>
      <c r="C23" s="6" t="s">
        <v>49</v>
      </c>
      <c r="D23" s="64">
        <v>35</v>
      </c>
      <c r="E23" s="14"/>
      <c r="F23" s="53">
        <f>SUM(F24:F27)</f>
        <v>35</v>
      </c>
      <c r="G23" s="8"/>
      <c r="H23" s="53">
        <f t="shared" ref="H23:N23" si="2">SUM(H24:H27)</f>
        <v>0</v>
      </c>
      <c r="I23" s="53">
        <f t="shared" si="2"/>
        <v>0</v>
      </c>
      <c r="J23" s="53">
        <f t="shared" si="2"/>
        <v>0</v>
      </c>
      <c r="K23" s="53">
        <f t="shared" si="2"/>
        <v>0</v>
      </c>
      <c r="L23" s="53">
        <f t="shared" si="2"/>
        <v>0</v>
      </c>
      <c r="M23" s="53">
        <f t="shared" si="2"/>
        <v>0</v>
      </c>
      <c r="N23" s="53">
        <f t="shared" si="2"/>
        <v>0</v>
      </c>
      <c r="O23" s="8">
        <f t="shared" ref="O23:Q23" si="3">SUM(O24:O27)</f>
        <v>0</v>
      </c>
      <c r="P23" s="8">
        <f t="shared" si="3"/>
        <v>0</v>
      </c>
      <c r="Q23" s="54">
        <f t="shared" si="3"/>
        <v>0</v>
      </c>
    </row>
    <row r="24" spans="2:17" ht="28.5">
      <c r="B24" s="39"/>
      <c r="C24" s="15" t="s">
        <v>50</v>
      </c>
      <c r="D24" s="80">
        <v>10</v>
      </c>
      <c r="F24" s="55">
        <v>10</v>
      </c>
      <c r="G24" s="13"/>
      <c r="H24" s="13"/>
      <c r="I24" s="13"/>
      <c r="J24" s="13"/>
      <c r="K24" s="13"/>
      <c r="L24" s="13"/>
      <c r="M24" s="13"/>
      <c r="N24" s="13"/>
      <c r="O24" s="13"/>
      <c r="P24" s="13"/>
      <c r="Q24" s="56"/>
    </row>
    <row r="25" spans="2:17" ht="28.5">
      <c r="B25" s="39"/>
      <c r="C25" s="15" t="s">
        <v>51</v>
      </c>
      <c r="D25" s="80">
        <v>10</v>
      </c>
      <c r="F25" s="55">
        <v>10</v>
      </c>
      <c r="G25" s="13"/>
      <c r="H25" s="13"/>
      <c r="I25" s="13"/>
      <c r="J25" s="13"/>
      <c r="K25" s="13"/>
      <c r="L25" s="13"/>
      <c r="M25" s="13"/>
      <c r="N25" s="13"/>
      <c r="O25" s="13"/>
      <c r="P25" s="13"/>
      <c r="Q25" s="56"/>
    </row>
    <row r="26" spans="2:17" ht="28.5">
      <c r="B26" s="39"/>
      <c r="C26" s="15" t="s">
        <v>52</v>
      </c>
      <c r="D26" s="80">
        <v>10</v>
      </c>
      <c r="F26" s="55">
        <v>10</v>
      </c>
      <c r="G26" s="13"/>
      <c r="H26" s="13"/>
      <c r="I26" s="13"/>
      <c r="J26" s="13"/>
      <c r="K26" s="13"/>
      <c r="L26" s="13"/>
      <c r="M26" s="13"/>
      <c r="N26" s="13"/>
      <c r="O26" s="13"/>
      <c r="P26" s="13"/>
      <c r="Q26" s="56"/>
    </row>
    <row r="27" spans="2:17" ht="28.5">
      <c r="B27" s="39"/>
      <c r="C27" s="10" t="s">
        <v>53</v>
      </c>
      <c r="D27" s="80">
        <v>5</v>
      </c>
      <c r="F27" s="55">
        <v>5</v>
      </c>
      <c r="G27" s="13"/>
      <c r="H27" s="13"/>
      <c r="I27" s="13"/>
      <c r="J27" s="13"/>
      <c r="K27" s="13"/>
      <c r="L27" s="13"/>
      <c r="M27" s="13"/>
      <c r="N27" s="13"/>
      <c r="O27" s="13"/>
      <c r="P27" s="13"/>
      <c r="Q27" s="56"/>
    </row>
    <row r="28" spans="2:17">
      <c r="B28" s="67">
        <v>3</v>
      </c>
      <c r="C28" s="6" t="s">
        <v>54</v>
      </c>
      <c r="D28" s="64">
        <f>SUM(D29:D30)</f>
        <v>10</v>
      </c>
      <c r="F28" s="55"/>
      <c r="G28" s="13"/>
      <c r="H28" s="13"/>
      <c r="I28" s="13"/>
      <c r="J28" s="13"/>
      <c r="K28" s="13"/>
      <c r="L28" s="13"/>
      <c r="M28" s="13"/>
      <c r="N28" s="13"/>
      <c r="O28" s="13"/>
      <c r="P28" s="13"/>
      <c r="Q28" s="56"/>
    </row>
    <row r="29" spans="2:17" ht="42.75">
      <c r="B29" s="39"/>
      <c r="C29" s="10" t="s">
        <v>55</v>
      </c>
      <c r="D29" s="80">
        <v>5</v>
      </c>
      <c r="F29" s="55">
        <v>5</v>
      </c>
      <c r="G29" s="13"/>
      <c r="H29" s="13"/>
      <c r="I29" s="13"/>
      <c r="J29" s="13"/>
      <c r="K29" s="13"/>
      <c r="L29" s="13"/>
      <c r="M29" s="13"/>
      <c r="N29" s="13"/>
      <c r="O29" s="13"/>
      <c r="P29" s="13"/>
      <c r="Q29" s="56"/>
    </row>
    <row r="30" spans="2:17" ht="28.5">
      <c r="B30" s="39"/>
      <c r="C30" s="10" t="s">
        <v>56</v>
      </c>
      <c r="D30" s="80">
        <v>5</v>
      </c>
      <c r="F30" s="55">
        <v>5</v>
      </c>
      <c r="G30" s="13"/>
      <c r="H30" s="13"/>
      <c r="I30" s="13"/>
      <c r="J30" s="13"/>
      <c r="K30" s="13"/>
      <c r="L30" s="13"/>
      <c r="M30" s="13"/>
      <c r="N30" s="13"/>
      <c r="O30" s="13"/>
      <c r="P30" s="13"/>
      <c r="Q30" s="56"/>
    </row>
    <row r="31" spans="2:17">
      <c r="B31" s="67">
        <v>4</v>
      </c>
      <c r="C31" s="6" t="s">
        <v>57</v>
      </c>
      <c r="D31" s="64">
        <f>SUM(D32:D38)</f>
        <v>75</v>
      </c>
      <c r="E31" s="14"/>
      <c r="F31" s="64">
        <f>SUM(F32:F38)</f>
        <v>60</v>
      </c>
      <c r="G31" s="8"/>
      <c r="H31" s="64">
        <f t="shared" ref="H31:M31" si="4">SUM(H32:H38)</f>
        <v>0</v>
      </c>
      <c r="I31" s="64">
        <f t="shared" si="4"/>
        <v>0</v>
      </c>
      <c r="J31" s="64">
        <f t="shared" si="4"/>
        <v>0</v>
      </c>
      <c r="K31" s="64">
        <f t="shared" si="4"/>
        <v>0</v>
      </c>
      <c r="L31" s="64">
        <f t="shared" si="4"/>
        <v>0</v>
      </c>
      <c r="M31" s="64">
        <f t="shared" si="4"/>
        <v>0</v>
      </c>
      <c r="N31" s="8">
        <f t="shared" ref="N31:Q31" si="5">SUM(N32:N37)</f>
        <v>0</v>
      </c>
      <c r="O31" s="8">
        <f t="shared" si="5"/>
        <v>0</v>
      </c>
      <c r="P31" s="8">
        <f t="shared" si="5"/>
        <v>0</v>
      </c>
      <c r="Q31" s="54">
        <f t="shared" si="5"/>
        <v>0</v>
      </c>
    </row>
    <row r="32" spans="2:17" ht="42.75">
      <c r="B32" s="39"/>
      <c r="C32" s="10" t="s">
        <v>58</v>
      </c>
      <c r="D32" s="80">
        <v>20</v>
      </c>
      <c r="F32" s="55">
        <v>20</v>
      </c>
      <c r="G32" s="13"/>
      <c r="H32" s="13"/>
      <c r="I32" s="13"/>
      <c r="J32" s="13"/>
      <c r="K32" s="13"/>
      <c r="L32" s="13"/>
      <c r="M32" s="13"/>
      <c r="N32" s="13"/>
      <c r="O32" s="13"/>
      <c r="P32" s="13"/>
      <c r="Q32" s="56"/>
    </row>
    <row r="33" spans="2:17">
      <c r="B33" s="39"/>
      <c r="C33" s="10" t="s">
        <v>59</v>
      </c>
      <c r="D33" s="80">
        <v>5</v>
      </c>
      <c r="F33" s="55">
        <v>5</v>
      </c>
      <c r="G33" s="13"/>
      <c r="H33" s="13"/>
      <c r="I33" s="13"/>
      <c r="J33" s="13"/>
      <c r="K33" s="13"/>
      <c r="L33" s="13"/>
      <c r="M33" s="13"/>
      <c r="N33" s="13"/>
      <c r="O33" s="13"/>
      <c r="P33" s="13"/>
      <c r="Q33" s="56"/>
    </row>
    <row r="34" spans="2:17" ht="28.5">
      <c r="B34" s="39"/>
      <c r="C34" s="3" t="s">
        <v>60</v>
      </c>
      <c r="D34" s="81">
        <v>10</v>
      </c>
      <c r="F34" s="55">
        <v>15</v>
      </c>
      <c r="G34" s="13"/>
      <c r="H34" s="13"/>
      <c r="I34" s="13"/>
      <c r="J34" s="13"/>
      <c r="K34" s="13"/>
      <c r="L34" s="13"/>
      <c r="M34" s="13"/>
      <c r="N34" s="13"/>
      <c r="O34" s="13"/>
      <c r="P34" s="13"/>
      <c r="Q34" s="56"/>
    </row>
    <row r="35" spans="2:17" ht="57.6" customHeight="1">
      <c r="B35" s="39"/>
      <c r="C35" s="15" t="s">
        <v>61</v>
      </c>
      <c r="D35" s="81">
        <v>10</v>
      </c>
      <c r="F35" s="55">
        <v>5</v>
      </c>
      <c r="G35" s="13"/>
      <c r="H35" s="13"/>
      <c r="I35" s="13"/>
      <c r="J35" s="13"/>
      <c r="K35" s="13"/>
      <c r="L35" s="13"/>
      <c r="M35" s="13"/>
      <c r="N35" s="13"/>
      <c r="O35" s="13"/>
      <c r="P35" s="13"/>
      <c r="Q35" s="56"/>
    </row>
    <row r="36" spans="2:17" ht="28.5">
      <c r="B36" s="39"/>
      <c r="C36" s="15" t="s">
        <v>62</v>
      </c>
      <c r="D36" s="81">
        <v>10</v>
      </c>
      <c r="F36" s="55">
        <v>5</v>
      </c>
      <c r="G36" s="13"/>
      <c r="H36" s="13"/>
      <c r="I36" s="13"/>
      <c r="J36" s="13"/>
      <c r="K36" s="13"/>
      <c r="L36" s="13"/>
      <c r="M36" s="13"/>
      <c r="N36" s="13"/>
      <c r="O36" s="13"/>
      <c r="P36" s="13"/>
      <c r="Q36" s="56"/>
    </row>
    <row r="37" spans="2:17" ht="28.5">
      <c r="B37" s="39"/>
      <c r="C37" s="15" t="s">
        <v>63</v>
      </c>
      <c r="D37" s="81">
        <v>10</v>
      </c>
      <c r="F37" s="55">
        <v>10</v>
      </c>
      <c r="G37" s="13"/>
      <c r="H37" s="13"/>
      <c r="I37" s="13"/>
      <c r="J37" s="13"/>
      <c r="K37" s="13"/>
      <c r="L37" s="13"/>
      <c r="M37" s="13"/>
      <c r="N37" s="13"/>
      <c r="O37" s="13"/>
      <c r="P37" s="13"/>
      <c r="Q37" s="56"/>
    </row>
    <row r="38" spans="2:17">
      <c r="B38" s="39"/>
      <c r="C38" s="15" t="s">
        <v>64</v>
      </c>
      <c r="D38" s="81">
        <v>10</v>
      </c>
      <c r="F38" s="55"/>
      <c r="G38" s="13"/>
      <c r="H38" s="13"/>
      <c r="I38" s="13"/>
      <c r="J38" s="13"/>
      <c r="K38" s="13"/>
      <c r="L38" s="13"/>
      <c r="M38" s="13"/>
      <c r="N38" s="13"/>
      <c r="O38" s="13"/>
      <c r="P38" s="13"/>
      <c r="Q38" s="56"/>
    </row>
    <row r="39" spans="2:17" ht="28.5">
      <c r="B39" s="67">
        <v>4</v>
      </c>
      <c r="C39" s="6" t="s">
        <v>65</v>
      </c>
      <c r="D39" s="64">
        <f>SUM(D40:D46)</f>
        <v>130</v>
      </c>
      <c r="E39" s="14"/>
      <c r="F39" s="64">
        <f>SUM(F40:F46)</f>
        <v>115</v>
      </c>
      <c r="G39" s="8"/>
      <c r="H39" s="8">
        <f>SUM(H40:H41)</f>
        <v>0</v>
      </c>
      <c r="I39" s="8">
        <f t="shared" ref="I39:Q39" si="6">SUM(I40:I41)</f>
        <v>0</v>
      </c>
      <c r="J39" s="8">
        <f t="shared" si="6"/>
        <v>0</v>
      </c>
      <c r="K39" s="8">
        <f t="shared" si="6"/>
        <v>0</v>
      </c>
      <c r="L39" s="8">
        <f t="shared" si="6"/>
        <v>0</v>
      </c>
      <c r="M39" s="8">
        <f t="shared" si="6"/>
        <v>0</v>
      </c>
      <c r="N39" s="8">
        <f t="shared" si="6"/>
        <v>0</v>
      </c>
      <c r="O39" s="8">
        <f t="shared" si="6"/>
        <v>0</v>
      </c>
      <c r="P39" s="8">
        <f t="shared" si="6"/>
        <v>0</v>
      </c>
      <c r="Q39" s="54">
        <f t="shared" si="6"/>
        <v>0</v>
      </c>
    </row>
    <row r="40" spans="2:17" ht="28.5">
      <c r="B40" s="39"/>
      <c r="C40" s="10" t="s">
        <v>66</v>
      </c>
      <c r="D40" s="80">
        <v>30</v>
      </c>
      <c r="F40" s="55">
        <v>30</v>
      </c>
      <c r="G40" s="13"/>
      <c r="H40" s="13"/>
      <c r="I40" s="13"/>
      <c r="J40" s="13"/>
      <c r="K40" s="13"/>
      <c r="L40" s="13"/>
      <c r="M40" s="13"/>
      <c r="N40" s="13"/>
      <c r="O40" s="13"/>
      <c r="P40" s="13"/>
      <c r="Q40" s="56"/>
    </row>
    <row r="41" spans="2:17">
      <c r="B41" s="39"/>
      <c r="C41" s="10" t="s">
        <v>67</v>
      </c>
      <c r="D41" s="80">
        <v>10</v>
      </c>
      <c r="F41" s="55">
        <v>5</v>
      </c>
      <c r="G41" s="16"/>
      <c r="H41" s="16"/>
      <c r="I41" s="16"/>
      <c r="J41" s="16"/>
      <c r="K41" s="16"/>
      <c r="L41" s="16"/>
      <c r="M41" s="16"/>
      <c r="N41" s="16"/>
      <c r="O41" s="16"/>
      <c r="P41" s="16"/>
      <c r="Q41" s="57"/>
    </row>
    <row r="42" spans="2:17" ht="28.5">
      <c r="B42" s="39"/>
      <c r="C42" s="10" t="s">
        <v>68</v>
      </c>
      <c r="D42" s="80">
        <v>30</v>
      </c>
      <c r="F42" s="55">
        <v>30</v>
      </c>
      <c r="G42" s="16"/>
      <c r="H42" s="16"/>
      <c r="I42" s="16"/>
      <c r="J42" s="16"/>
      <c r="K42" s="16"/>
      <c r="L42" s="16"/>
      <c r="M42" s="16"/>
      <c r="N42" s="16"/>
      <c r="O42" s="16"/>
      <c r="P42" s="16"/>
      <c r="Q42" s="57"/>
    </row>
    <row r="43" spans="2:17">
      <c r="B43" s="39"/>
      <c r="C43" s="10" t="s">
        <v>69</v>
      </c>
      <c r="D43" s="80">
        <v>10</v>
      </c>
      <c r="F43" s="55">
        <v>5</v>
      </c>
      <c r="G43" s="16"/>
      <c r="I43" s="16"/>
      <c r="J43" s="16"/>
      <c r="K43" s="16"/>
      <c r="L43" s="16"/>
      <c r="M43" s="16"/>
      <c r="N43" s="16"/>
      <c r="O43" s="16"/>
      <c r="P43" s="16"/>
      <c r="Q43" s="57"/>
    </row>
    <row r="44" spans="2:17" ht="28.5">
      <c r="B44" s="39"/>
      <c r="C44" s="10" t="s">
        <v>70</v>
      </c>
      <c r="D44" s="80">
        <v>30</v>
      </c>
      <c r="F44" s="55">
        <v>30</v>
      </c>
      <c r="G44" s="16"/>
      <c r="H44" s="16"/>
      <c r="I44" s="16"/>
      <c r="J44" s="16"/>
      <c r="K44" s="16"/>
      <c r="L44" s="16"/>
      <c r="M44" s="16"/>
      <c r="N44" s="16"/>
      <c r="O44" s="16"/>
      <c r="P44" s="16"/>
      <c r="Q44" s="57"/>
    </row>
    <row r="45" spans="2:17">
      <c r="B45" s="39"/>
      <c r="C45" s="10" t="s">
        <v>71</v>
      </c>
      <c r="D45" s="80">
        <v>10</v>
      </c>
      <c r="F45" s="55">
        <v>5</v>
      </c>
      <c r="G45" s="16"/>
      <c r="H45" s="16"/>
      <c r="I45" s="16"/>
      <c r="J45" s="16"/>
      <c r="K45" s="16"/>
      <c r="L45" s="16"/>
      <c r="M45" s="16"/>
      <c r="N45" s="16"/>
      <c r="O45" s="16"/>
      <c r="P45" s="16"/>
      <c r="Q45" s="57"/>
    </row>
    <row r="46" spans="2:17" ht="28.5">
      <c r="B46" s="39"/>
      <c r="C46" s="10" t="s">
        <v>72</v>
      </c>
      <c r="D46" s="80">
        <v>10</v>
      </c>
      <c r="F46" s="55">
        <v>10</v>
      </c>
      <c r="G46" s="16"/>
      <c r="H46" s="16"/>
      <c r="I46" s="16"/>
      <c r="J46" s="16"/>
      <c r="K46" s="16"/>
      <c r="L46" s="16"/>
      <c r="M46" s="16"/>
      <c r="N46" s="16"/>
      <c r="O46" s="16"/>
      <c r="P46" s="16"/>
      <c r="Q46" s="57"/>
    </row>
    <row r="47" spans="2:17">
      <c r="B47" s="67">
        <v>5</v>
      </c>
      <c r="C47" s="6" t="s">
        <v>73</v>
      </c>
      <c r="D47" s="64">
        <f>SUM(D48:D49)</f>
        <v>20</v>
      </c>
      <c r="F47" s="53">
        <f>SUM(F48:F49)</f>
        <v>20</v>
      </c>
      <c r="G47" s="8"/>
      <c r="H47" s="53">
        <f t="shared" ref="H47:N47" si="7">SUM(H48:H49)</f>
        <v>0</v>
      </c>
      <c r="I47" s="53">
        <f t="shared" si="7"/>
        <v>0</v>
      </c>
      <c r="J47" s="53">
        <f t="shared" si="7"/>
        <v>0</v>
      </c>
      <c r="K47" s="53">
        <f t="shared" si="7"/>
        <v>0</v>
      </c>
      <c r="L47" s="53">
        <f t="shared" si="7"/>
        <v>0</v>
      </c>
      <c r="M47" s="53">
        <f t="shared" si="7"/>
        <v>0</v>
      </c>
      <c r="N47" s="53">
        <f t="shared" si="7"/>
        <v>0</v>
      </c>
      <c r="O47" s="8">
        <f t="shared" ref="O47:Q47" si="8">SUM(O48:O49)</f>
        <v>0</v>
      </c>
      <c r="P47" s="8">
        <f t="shared" si="8"/>
        <v>0</v>
      </c>
      <c r="Q47" s="54">
        <f t="shared" si="8"/>
        <v>0</v>
      </c>
    </row>
    <row r="48" spans="2:17" ht="42.75">
      <c r="B48" s="39"/>
      <c r="C48" s="10" t="s">
        <v>74</v>
      </c>
      <c r="D48" s="80">
        <v>10</v>
      </c>
      <c r="F48" s="55">
        <v>10</v>
      </c>
      <c r="G48" s="13"/>
      <c r="H48" s="13"/>
      <c r="I48" s="13"/>
      <c r="J48" s="13"/>
      <c r="K48" s="13"/>
      <c r="L48" s="13"/>
      <c r="M48" s="13"/>
      <c r="N48" s="13"/>
      <c r="O48" s="13"/>
      <c r="P48" s="13"/>
      <c r="Q48" s="56"/>
    </row>
    <row r="49" spans="2:17" ht="28.5">
      <c r="B49" s="39"/>
      <c r="C49" s="10" t="s">
        <v>75</v>
      </c>
      <c r="D49" s="80">
        <v>10</v>
      </c>
      <c r="F49" s="55">
        <v>10</v>
      </c>
      <c r="G49" s="13"/>
      <c r="H49" s="13"/>
      <c r="I49" s="13"/>
      <c r="J49" s="13"/>
      <c r="K49" s="13"/>
      <c r="L49" s="13"/>
      <c r="M49" s="13"/>
      <c r="N49" s="13"/>
      <c r="O49" s="13"/>
      <c r="P49" s="13"/>
      <c r="Q49" s="56"/>
    </row>
    <row r="50" spans="2:17">
      <c r="B50" s="67">
        <v>6</v>
      </c>
      <c r="C50" s="6" t="s">
        <v>76</v>
      </c>
      <c r="D50" s="64">
        <f>SUM(D51:D52)</f>
        <v>20</v>
      </c>
      <c r="F50" s="53">
        <f>SUM(F51:F52)</f>
        <v>20</v>
      </c>
      <c r="G50" s="8"/>
      <c r="H50" s="53">
        <f t="shared" ref="H50:N50" si="9">SUM(H51:H52)</f>
        <v>0</v>
      </c>
      <c r="I50" s="53">
        <f t="shared" si="9"/>
        <v>0</v>
      </c>
      <c r="J50" s="53">
        <f t="shared" si="9"/>
        <v>0</v>
      </c>
      <c r="K50" s="53">
        <f t="shared" si="9"/>
        <v>0</v>
      </c>
      <c r="L50" s="53">
        <f t="shared" si="9"/>
        <v>0</v>
      </c>
      <c r="M50" s="53">
        <f t="shared" si="9"/>
        <v>0</v>
      </c>
      <c r="N50" s="53">
        <f t="shared" si="9"/>
        <v>0</v>
      </c>
      <c r="O50" s="8">
        <f t="shared" ref="O50:Q50" si="10">SUM(O51:O52)</f>
        <v>0</v>
      </c>
      <c r="P50" s="8">
        <f t="shared" si="10"/>
        <v>0</v>
      </c>
      <c r="Q50" s="54">
        <f t="shared" si="10"/>
        <v>0</v>
      </c>
    </row>
    <row r="51" spans="2:17" ht="42.75">
      <c r="B51" s="39"/>
      <c r="C51" s="10" t="s">
        <v>77</v>
      </c>
      <c r="D51" s="80">
        <v>15</v>
      </c>
      <c r="F51" s="55">
        <v>15</v>
      </c>
      <c r="G51" s="13"/>
      <c r="H51" s="13"/>
      <c r="I51" s="13"/>
      <c r="J51" s="13"/>
      <c r="K51" s="13"/>
      <c r="L51" s="13"/>
      <c r="M51" s="13"/>
      <c r="N51" s="13"/>
      <c r="O51" s="13"/>
      <c r="P51" s="13"/>
      <c r="Q51" s="56"/>
    </row>
    <row r="52" spans="2:17" ht="29.25" thickBot="1">
      <c r="B52" s="41"/>
      <c r="C52" s="42" t="s">
        <v>78</v>
      </c>
      <c r="D52" s="82">
        <v>5</v>
      </c>
      <c r="F52" s="58">
        <v>5</v>
      </c>
      <c r="G52" s="59"/>
      <c r="H52" s="59"/>
      <c r="I52" s="59"/>
      <c r="J52" s="59"/>
      <c r="K52" s="59"/>
      <c r="L52" s="59"/>
      <c r="M52" s="59"/>
      <c r="N52" s="59"/>
      <c r="O52" s="59"/>
      <c r="P52" s="59"/>
      <c r="Q52" s="60"/>
    </row>
    <row r="53" spans="2:17" ht="15" thickBot="1">
      <c r="F53" s="17"/>
      <c r="G53" s="17"/>
      <c r="H53" s="17"/>
      <c r="I53" s="17"/>
      <c r="J53" s="17"/>
      <c r="K53" s="17"/>
      <c r="L53" s="17"/>
      <c r="M53" s="17"/>
      <c r="N53" s="17"/>
      <c r="O53" s="17"/>
      <c r="P53" s="17"/>
      <c r="Q53" s="17"/>
    </row>
    <row r="54" spans="2:17">
      <c r="C54" s="68" t="s">
        <v>79</v>
      </c>
      <c r="D54" s="69">
        <f>SUM(D20,D23,D28,D47,D39,D31,D50)</f>
        <v>300</v>
      </c>
      <c r="E54" s="14"/>
      <c r="F54" s="17"/>
      <c r="G54" s="17"/>
      <c r="H54" s="17"/>
      <c r="I54" s="17"/>
      <c r="J54" s="17"/>
      <c r="K54" s="17"/>
      <c r="L54" s="17"/>
      <c r="M54" s="17"/>
      <c r="N54" s="17"/>
      <c r="O54" s="17"/>
      <c r="P54" s="17"/>
      <c r="Q54" s="17"/>
    </row>
    <row r="55" spans="2:17" ht="15" thickBot="1">
      <c r="C55" s="70" t="s">
        <v>80</v>
      </c>
      <c r="D55" s="71">
        <v>250</v>
      </c>
      <c r="E55" s="14"/>
      <c r="F55" s="18"/>
      <c r="G55" s="18"/>
      <c r="H55" s="18"/>
      <c r="I55" s="18"/>
      <c r="J55" s="18"/>
      <c r="K55" s="18"/>
      <c r="L55" s="18"/>
      <c r="M55" s="18"/>
      <c r="N55" s="18"/>
      <c r="O55" s="18"/>
      <c r="P55" s="18"/>
      <c r="Q55" s="18"/>
    </row>
    <row r="56" spans="2:17" ht="15" thickBot="1">
      <c r="C56" s="100" t="s">
        <v>81</v>
      </c>
      <c r="D56" s="101"/>
      <c r="E56" s="14"/>
      <c r="F56" s="19">
        <f>IF(F21="Pass",SUM(F20,F23,F31,F39,F47,F50),"Fail")</f>
        <v>260</v>
      </c>
      <c r="G56" s="19"/>
      <c r="H56" s="19" t="str">
        <f>IF(H21="Pass",SUM(H20,H23,H31,H39,H47,H50),"Fail")</f>
        <v>Fail</v>
      </c>
      <c r="I56" s="19" t="str">
        <f t="shared" ref="I56:Q56" si="11">IF(I21="Pass",SUM(I20,I23,I31,I39,I47,I50),"Fail")</f>
        <v>Fail</v>
      </c>
      <c r="J56" s="19" t="str">
        <f t="shared" si="11"/>
        <v>Fail</v>
      </c>
      <c r="K56" s="19" t="str">
        <f t="shared" si="11"/>
        <v>Fail</v>
      </c>
      <c r="L56" s="19" t="str">
        <f t="shared" si="11"/>
        <v>Fail</v>
      </c>
      <c r="M56" s="19" t="str">
        <f t="shared" si="11"/>
        <v>Fail</v>
      </c>
      <c r="N56" s="19" t="str">
        <f t="shared" si="11"/>
        <v>Fail</v>
      </c>
      <c r="O56" s="19" t="str">
        <f t="shared" si="11"/>
        <v>Fail</v>
      </c>
      <c r="P56" s="19" t="str">
        <f t="shared" si="11"/>
        <v>Fail</v>
      </c>
      <c r="Q56" s="19" t="str">
        <f t="shared" si="11"/>
        <v>Fail</v>
      </c>
    </row>
    <row r="57" spans="2:17" ht="15" thickBot="1">
      <c r="C57" s="102" t="s">
        <v>82</v>
      </c>
      <c r="D57" s="103"/>
      <c r="F57" s="20" t="str">
        <f>IF(F56="Fail","Fail",IF(F56&gt;$D$55,"Pass",IF(F56=$D$55,"Pass","Fail")))</f>
        <v>Pass</v>
      </c>
      <c r="G57" s="20"/>
      <c r="H57" s="20" t="str">
        <f>IF(H56="Fail","Fail",IF(H56&gt;$D$55,"Pass",IF(H56=$D$55,"Pass","Fail")))</f>
        <v>Fail</v>
      </c>
      <c r="I57" s="20" t="str">
        <f t="shared" ref="I57:Q57" si="12">IF(I56="Fail","Fail",IF(I56&gt;$D$55,"Pass",IF(I56=$D$55,"Pass","Fail")))</f>
        <v>Fail</v>
      </c>
      <c r="J57" s="20" t="str">
        <f t="shared" si="12"/>
        <v>Fail</v>
      </c>
      <c r="K57" s="20" t="str">
        <f t="shared" si="12"/>
        <v>Fail</v>
      </c>
      <c r="L57" s="20" t="str">
        <f t="shared" si="12"/>
        <v>Fail</v>
      </c>
      <c r="M57" s="20" t="str">
        <f t="shared" si="12"/>
        <v>Fail</v>
      </c>
      <c r="N57" s="20" t="str">
        <f t="shared" si="12"/>
        <v>Fail</v>
      </c>
      <c r="O57" s="20" t="str">
        <f t="shared" si="12"/>
        <v>Fail</v>
      </c>
      <c r="P57" s="20" t="str">
        <f t="shared" si="12"/>
        <v>Fail</v>
      </c>
      <c r="Q57" s="20" t="str">
        <f t="shared" si="12"/>
        <v>Fail</v>
      </c>
    </row>
    <row r="58" spans="2:17" ht="15" thickBot="1"/>
    <row r="59" spans="2:17" s="14" customFormat="1" ht="15" thickBot="1">
      <c r="B59" s="37"/>
      <c r="C59" s="65" t="s">
        <v>83</v>
      </c>
      <c r="D59" s="66" t="s">
        <v>19</v>
      </c>
      <c r="E59" s="4"/>
      <c r="F59" s="4"/>
      <c r="G59" s="4"/>
      <c r="H59" s="4"/>
      <c r="I59" s="4"/>
      <c r="J59" s="4"/>
      <c r="K59" s="4"/>
      <c r="L59" s="4"/>
      <c r="M59" s="4"/>
      <c r="N59" s="4"/>
      <c r="O59" s="4"/>
      <c r="P59" s="4"/>
      <c r="Q59" s="4"/>
    </row>
    <row r="60" spans="2:17">
      <c r="B60" s="67">
        <v>1</v>
      </c>
      <c r="C60" s="6" t="s">
        <v>84</v>
      </c>
      <c r="D60" s="64">
        <f>SUM(D61:D65)</f>
        <v>70</v>
      </c>
      <c r="E60" s="14"/>
      <c r="F60" s="64">
        <f>SUM(F61:F65)</f>
        <v>55</v>
      </c>
      <c r="G60" s="61"/>
      <c r="H60" s="61">
        <f>SUM(H61:H64)</f>
        <v>0</v>
      </c>
      <c r="I60" s="61">
        <f t="shared" ref="I60:Q60" si="13">SUM(I61:I64)</f>
        <v>0</v>
      </c>
      <c r="J60" s="61">
        <f t="shared" si="13"/>
        <v>0</v>
      </c>
      <c r="K60" s="61">
        <f t="shared" si="13"/>
        <v>0</v>
      </c>
      <c r="L60" s="61">
        <f t="shared" si="13"/>
        <v>0</v>
      </c>
      <c r="M60" s="61">
        <f t="shared" si="13"/>
        <v>0</v>
      </c>
      <c r="N60" s="61">
        <f t="shared" si="13"/>
        <v>0</v>
      </c>
      <c r="O60" s="61">
        <f t="shared" si="13"/>
        <v>0</v>
      </c>
      <c r="P60" s="61">
        <f t="shared" si="13"/>
        <v>0</v>
      </c>
      <c r="Q60" s="62">
        <f t="shared" si="13"/>
        <v>0</v>
      </c>
    </row>
    <row r="61" spans="2:17" ht="71.25">
      <c r="B61" s="39"/>
      <c r="C61" s="10" t="s">
        <v>85</v>
      </c>
      <c r="D61" s="40">
        <v>15</v>
      </c>
      <c r="F61" s="47">
        <v>15</v>
      </c>
      <c r="G61" s="11"/>
      <c r="H61" s="11"/>
      <c r="I61" s="11"/>
      <c r="J61" s="11"/>
      <c r="K61" s="11"/>
      <c r="L61" s="11"/>
      <c r="M61" s="11"/>
      <c r="N61" s="11"/>
      <c r="O61" s="11"/>
      <c r="P61" s="11"/>
      <c r="Q61" s="40"/>
    </row>
    <row r="62" spans="2:17" ht="57">
      <c r="B62" s="39"/>
      <c r="C62" s="10" t="s">
        <v>86</v>
      </c>
      <c r="D62" s="40">
        <v>15</v>
      </c>
      <c r="F62" s="47">
        <v>15</v>
      </c>
      <c r="G62" s="11"/>
      <c r="H62" s="11"/>
      <c r="I62" s="11"/>
      <c r="J62" s="11"/>
      <c r="K62" s="11"/>
      <c r="L62" s="11"/>
      <c r="M62" s="11"/>
      <c r="N62" s="11"/>
      <c r="O62" s="11"/>
      <c r="P62" s="11"/>
      <c r="Q62" s="40"/>
    </row>
    <row r="63" spans="2:17" ht="42.75">
      <c r="B63" s="39"/>
      <c r="C63" s="10" t="s">
        <v>87</v>
      </c>
      <c r="D63" s="40">
        <v>15</v>
      </c>
      <c r="F63" s="47">
        <v>15</v>
      </c>
      <c r="G63" s="11"/>
      <c r="H63" s="11"/>
      <c r="I63" s="11"/>
      <c r="J63" s="11"/>
      <c r="K63" s="11"/>
      <c r="L63" s="11"/>
      <c r="M63" s="11"/>
      <c r="N63" s="11"/>
      <c r="O63" s="11"/>
      <c r="P63" s="11"/>
      <c r="Q63" s="40"/>
    </row>
    <row r="64" spans="2:17" ht="28.5">
      <c r="B64" s="39"/>
      <c r="C64" s="10" t="s">
        <v>88</v>
      </c>
      <c r="D64" s="40">
        <v>15</v>
      </c>
      <c r="F64" s="47">
        <v>10</v>
      </c>
      <c r="G64" s="11"/>
      <c r="H64" s="11"/>
      <c r="I64" s="11"/>
      <c r="J64" s="11"/>
      <c r="K64" s="11"/>
      <c r="L64" s="11"/>
      <c r="M64" s="11"/>
      <c r="N64" s="11"/>
      <c r="O64" s="11"/>
      <c r="P64" s="11"/>
      <c r="Q64" s="40"/>
    </row>
    <row r="65" spans="2:17">
      <c r="B65" s="39"/>
      <c r="C65" s="10" t="s">
        <v>89</v>
      </c>
      <c r="D65" s="40">
        <v>10</v>
      </c>
      <c r="F65" s="47"/>
      <c r="G65" s="11"/>
      <c r="H65" s="11"/>
      <c r="I65" s="11"/>
      <c r="J65" s="11"/>
      <c r="K65" s="11"/>
      <c r="L65" s="11"/>
      <c r="M65" s="11"/>
      <c r="N65" s="11"/>
      <c r="O65" s="11"/>
      <c r="P65" s="11"/>
      <c r="Q65" s="40"/>
    </row>
    <row r="66" spans="2:17">
      <c r="B66" s="67">
        <v>2</v>
      </c>
      <c r="C66" s="6" t="s">
        <v>90</v>
      </c>
      <c r="D66" s="64">
        <f>SUM(D67:D68)</f>
        <v>40</v>
      </c>
      <c r="F66" s="64">
        <f>SUM(F67:F68)</f>
        <v>40</v>
      </c>
      <c r="G66" s="7"/>
      <c r="H66" s="7">
        <v>0</v>
      </c>
      <c r="I66" s="7">
        <v>0</v>
      </c>
      <c r="J66" s="7">
        <v>0</v>
      </c>
      <c r="K66" s="7">
        <v>0</v>
      </c>
      <c r="L66" s="7">
        <v>0</v>
      </c>
      <c r="M66" s="7">
        <v>0</v>
      </c>
      <c r="N66" s="7">
        <v>0</v>
      </c>
      <c r="O66" s="7">
        <v>0</v>
      </c>
      <c r="P66" s="7">
        <v>0</v>
      </c>
      <c r="Q66" s="64">
        <v>0</v>
      </c>
    </row>
    <row r="67" spans="2:17" ht="28.5">
      <c r="B67" s="39"/>
      <c r="C67" s="10" t="s">
        <v>91</v>
      </c>
      <c r="D67" s="40">
        <v>20</v>
      </c>
      <c r="F67" s="47">
        <v>20</v>
      </c>
      <c r="G67" s="11"/>
      <c r="H67" s="11"/>
      <c r="I67" s="11"/>
      <c r="J67" s="11"/>
      <c r="K67" s="11"/>
      <c r="L67" s="11"/>
      <c r="M67" s="11"/>
      <c r="N67" s="11"/>
      <c r="O67" s="11"/>
      <c r="P67" s="11"/>
      <c r="Q67" s="40"/>
    </row>
    <row r="68" spans="2:17" ht="28.5">
      <c r="B68" s="39"/>
      <c r="C68" s="10" t="s">
        <v>92</v>
      </c>
      <c r="D68" s="40">
        <v>20</v>
      </c>
      <c r="F68" s="47">
        <v>20</v>
      </c>
      <c r="G68" s="11"/>
      <c r="H68" s="11"/>
      <c r="I68" s="11"/>
      <c r="J68" s="11"/>
      <c r="K68" s="11"/>
      <c r="L68" s="11"/>
      <c r="M68" s="11"/>
      <c r="N68" s="11"/>
      <c r="O68" s="11"/>
      <c r="P68" s="11"/>
      <c r="Q68" s="40"/>
    </row>
    <row r="69" spans="2:17">
      <c r="B69" s="67">
        <v>2</v>
      </c>
      <c r="C69" s="6" t="s">
        <v>93</v>
      </c>
      <c r="D69" s="64">
        <f>SUM(D70)</f>
        <v>80</v>
      </c>
      <c r="F69" s="63">
        <f>SUM(F70)</f>
        <v>80</v>
      </c>
      <c r="G69" s="7"/>
      <c r="H69" s="7">
        <f>SUM(H70)</f>
        <v>0</v>
      </c>
      <c r="I69" s="7">
        <f t="shared" ref="I69:Q69" si="14">SUM(I70)</f>
        <v>0</v>
      </c>
      <c r="J69" s="7">
        <f t="shared" si="14"/>
        <v>0</v>
      </c>
      <c r="K69" s="7">
        <f t="shared" si="14"/>
        <v>0</v>
      </c>
      <c r="L69" s="7">
        <f t="shared" si="14"/>
        <v>0</v>
      </c>
      <c r="M69" s="7">
        <f t="shared" si="14"/>
        <v>0</v>
      </c>
      <c r="N69" s="7">
        <f t="shared" si="14"/>
        <v>0</v>
      </c>
      <c r="O69" s="7">
        <f t="shared" si="14"/>
        <v>0</v>
      </c>
      <c r="P69" s="7">
        <f t="shared" si="14"/>
        <v>0</v>
      </c>
      <c r="Q69" s="64">
        <f t="shared" si="14"/>
        <v>0</v>
      </c>
    </row>
    <row r="70" spans="2:17" ht="28.5">
      <c r="B70" s="39"/>
      <c r="C70" s="10" t="s">
        <v>94</v>
      </c>
      <c r="D70" s="40">
        <v>80</v>
      </c>
      <c r="F70" s="47">
        <v>80</v>
      </c>
      <c r="G70" s="11"/>
      <c r="H70" s="11"/>
      <c r="I70" s="11"/>
      <c r="J70" s="11"/>
      <c r="K70" s="11"/>
      <c r="L70" s="11"/>
      <c r="M70" s="11"/>
      <c r="N70" s="11"/>
      <c r="O70" s="11"/>
      <c r="P70" s="11"/>
      <c r="Q70" s="40"/>
    </row>
    <row r="71" spans="2:17">
      <c r="B71" s="67">
        <v>3</v>
      </c>
      <c r="C71" s="6" t="s">
        <v>95</v>
      </c>
      <c r="D71" s="64">
        <f>SUM(D72)</f>
        <v>20</v>
      </c>
      <c r="E71" s="14"/>
      <c r="F71" s="63">
        <f>SUM(F72)</f>
        <v>20</v>
      </c>
      <c r="G71" s="7"/>
      <c r="H71" s="7">
        <f>SUM(H72)</f>
        <v>0</v>
      </c>
      <c r="I71" s="7">
        <f t="shared" ref="I71:Q71" si="15">SUM(I72)</f>
        <v>0</v>
      </c>
      <c r="J71" s="7">
        <f t="shared" si="15"/>
        <v>0</v>
      </c>
      <c r="K71" s="7">
        <f t="shared" si="15"/>
        <v>0</v>
      </c>
      <c r="L71" s="7">
        <f t="shared" si="15"/>
        <v>0</v>
      </c>
      <c r="M71" s="7">
        <f t="shared" si="15"/>
        <v>0</v>
      </c>
      <c r="N71" s="7">
        <f t="shared" si="15"/>
        <v>0</v>
      </c>
      <c r="O71" s="7">
        <f t="shared" si="15"/>
        <v>0</v>
      </c>
      <c r="P71" s="7">
        <f t="shared" si="15"/>
        <v>0</v>
      </c>
      <c r="Q71" s="64">
        <f t="shared" si="15"/>
        <v>0</v>
      </c>
    </row>
    <row r="72" spans="2:17" ht="29.25" thickBot="1">
      <c r="B72" s="41"/>
      <c r="C72" s="42" t="s">
        <v>96</v>
      </c>
      <c r="D72" s="43">
        <v>20</v>
      </c>
      <c r="F72" s="48">
        <v>20</v>
      </c>
      <c r="G72" s="49"/>
      <c r="H72" s="49"/>
      <c r="I72" s="49"/>
      <c r="J72" s="49"/>
      <c r="K72" s="49"/>
      <c r="L72" s="49"/>
      <c r="M72" s="49"/>
      <c r="N72" s="49"/>
      <c r="O72" s="49"/>
      <c r="P72" s="49"/>
      <c r="Q72" s="43"/>
    </row>
    <row r="74" spans="2:17" ht="15" thickBot="1"/>
    <row r="75" spans="2:17" ht="15" thickBot="1">
      <c r="C75" s="68" t="s">
        <v>79</v>
      </c>
      <c r="D75" s="69">
        <f>SUM(D60,D69,D71)</f>
        <v>170</v>
      </c>
    </row>
    <row r="76" spans="2:17" ht="15" thickBot="1">
      <c r="C76" s="102" t="s">
        <v>81</v>
      </c>
      <c r="D76" s="103"/>
      <c r="F76" s="21">
        <f>SUM(F60,F69,F71)</f>
        <v>155</v>
      </c>
      <c r="G76" s="21"/>
      <c r="H76" s="21">
        <f>SUM(H60,H69,H71)</f>
        <v>0</v>
      </c>
      <c r="I76" s="21">
        <f t="shared" ref="I76:Q76" si="16">SUM(I60,I69,I71)</f>
        <v>0</v>
      </c>
      <c r="J76" s="21">
        <f t="shared" si="16"/>
        <v>0</v>
      </c>
      <c r="K76" s="21">
        <f t="shared" si="16"/>
        <v>0</v>
      </c>
      <c r="L76" s="21">
        <f t="shared" si="16"/>
        <v>0</v>
      </c>
      <c r="M76" s="21">
        <f t="shared" si="16"/>
        <v>0</v>
      </c>
      <c r="N76" s="21">
        <f t="shared" si="16"/>
        <v>0</v>
      </c>
      <c r="O76" s="21">
        <f t="shared" si="16"/>
        <v>0</v>
      </c>
      <c r="P76" s="21">
        <f t="shared" si="16"/>
        <v>0</v>
      </c>
      <c r="Q76" s="21">
        <f t="shared" si="16"/>
        <v>0</v>
      </c>
    </row>
    <row r="78" spans="2:17" ht="15" thickBot="1"/>
    <row r="79" spans="2:17" s="25" customFormat="1" ht="21.2" thickBot="1">
      <c r="B79" s="22"/>
      <c r="C79" s="23" t="s">
        <v>97</v>
      </c>
      <c r="D79" s="24">
        <v>100</v>
      </c>
      <c r="F79" s="26">
        <f>IF(F57="Pass",(($D$80*(F4/$D$4))+($D$81*(F56/$D$54))+($D$82*(F76/$D$75)))*100,"Fail")</f>
        <v>91.588235294117652</v>
      </c>
      <c r="G79" s="24"/>
      <c r="H79" s="26" t="str">
        <f>IF(H57="Pass",(($D$80*(H4/$D$4))+($D$81*(H56/$D$54))+($D$82*(H76/$D$75)))*100,"Fail")</f>
        <v>Fail</v>
      </c>
      <c r="I79" s="26" t="str">
        <f t="shared" ref="I79:Q79" si="17">IF(I57="Pass",(($D$80*(I4/$D$4))+($D$81*(I56/$D$54))+($D$82*(I76/$D$75)))*100,"Fail")</f>
        <v>Fail</v>
      </c>
      <c r="J79" s="26" t="str">
        <f t="shared" si="17"/>
        <v>Fail</v>
      </c>
      <c r="K79" s="26" t="str">
        <f t="shared" si="17"/>
        <v>Fail</v>
      </c>
      <c r="L79" s="26" t="str">
        <f t="shared" si="17"/>
        <v>Fail</v>
      </c>
      <c r="M79" s="26" t="str">
        <f t="shared" si="17"/>
        <v>Fail</v>
      </c>
      <c r="N79" s="26" t="str">
        <f t="shared" si="17"/>
        <v>Fail</v>
      </c>
      <c r="O79" s="26" t="str">
        <f t="shared" si="17"/>
        <v>Fail</v>
      </c>
      <c r="P79" s="26" t="str">
        <f t="shared" si="17"/>
        <v>Fail</v>
      </c>
      <c r="Q79" s="26" t="str">
        <f t="shared" si="17"/>
        <v>Fail</v>
      </c>
    </row>
    <row r="80" spans="2:17">
      <c r="C80" s="72" t="s">
        <v>98</v>
      </c>
      <c r="D80" s="73">
        <v>0.2</v>
      </c>
    </row>
    <row r="81" spans="3:4">
      <c r="C81" s="74" t="s">
        <v>99</v>
      </c>
      <c r="D81" s="75">
        <v>0.3</v>
      </c>
    </row>
    <row r="82" spans="3:4" ht="15" thickBot="1">
      <c r="C82" s="76" t="s">
        <v>100</v>
      </c>
      <c r="D82" s="77">
        <v>0.5</v>
      </c>
    </row>
    <row r="83" spans="3:4">
      <c r="D83" s="27"/>
    </row>
  </sheetData>
  <mergeCells count="7">
    <mergeCell ref="C56:D56"/>
    <mergeCell ref="C57:D57"/>
    <mergeCell ref="C76:D76"/>
    <mergeCell ref="B5:D6"/>
    <mergeCell ref="F2:Q2"/>
    <mergeCell ref="F8:Q8"/>
    <mergeCell ref="F18:Q18"/>
  </mergeCells>
  <conditionalFormatting sqref="D79">
    <cfRule type="cellIs" dxfId="22" priority="3" operator="equal">
      <formula>"Fail"</formula>
    </cfRule>
  </conditionalFormatting>
  <conditionalFormatting sqref="F21">
    <cfRule type="cellIs" dxfId="21" priority="6" operator="equal">
      <formula>"fail"</formula>
    </cfRule>
    <cfRule type="cellIs" dxfId="20" priority="7" operator="equal">
      <formula>"pass"</formula>
    </cfRule>
  </conditionalFormatting>
  <conditionalFormatting sqref="F4:Q4">
    <cfRule type="cellIs" dxfId="19" priority="11" operator="greaterThan">
      <formula>($D$4+0.1)</formula>
    </cfRule>
  </conditionalFormatting>
  <conditionalFormatting sqref="F10:Q15">
    <cfRule type="cellIs" dxfId="18" priority="23" operator="equal">
      <formula>"fail"</formula>
    </cfRule>
    <cfRule type="cellIs" dxfId="17" priority="24" operator="equal">
      <formula>"pass"</formula>
    </cfRule>
  </conditionalFormatting>
  <conditionalFormatting sqref="F16:Q16">
    <cfRule type="cellIs" dxfId="16" priority="21" operator="equal">
      <formula>"does not pass phase"</formula>
    </cfRule>
    <cfRule type="cellIs" dxfId="15" priority="22" operator="equal">
      <formula>"passes phase"</formula>
    </cfRule>
  </conditionalFormatting>
  <conditionalFormatting sqref="F20:Q20">
    <cfRule type="cellIs" dxfId="14" priority="17" operator="greaterThan">
      <formula>($D$20+0.1)</formula>
    </cfRule>
  </conditionalFormatting>
  <conditionalFormatting sqref="F23:Q23">
    <cfRule type="cellIs" dxfId="13" priority="16" operator="greaterThan">
      <formula>($D$23+0.1)</formula>
    </cfRule>
  </conditionalFormatting>
  <conditionalFormatting sqref="F47:Q47">
    <cfRule type="cellIs" dxfId="12" priority="13" operator="greaterThan">
      <formula>($D47+0.1)</formula>
    </cfRule>
  </conditionalFormatting>
  <conditionalFormatting sqref="F50:Q50">
    <cfRule type="cellIs" dxfId="11" priority="12" operator="greaterThan">
      <formula>($D50+0.1)</formula>
    </cfRule>
  </conditionalFormatting>
  <conditionalFormatting sqref="F57:Q57">
    <cfRule type="cellIs" dxfId="10" priority="19" operator="equal">
      <formula>"Fail"</formula>
    </cfRule>
    <cfRule type="cellIs" dxfId="9" priority="20" operator="equal">
      <formula>"Pass"</formula>
    </cfRule>
  </conditionalFormatting>
  <conditionalFormatting sqref="F69:Q69">
    <cfRule type="cellIs" dxfId="8" priority="9" operator="greaterThan">
      <formula>$D$69+0.1</formula>
    </cfRule>
  </conditionalFormatting>
  <conditionalFormatting sqref="F71:Q71">
    <cfRule type="cellIs" dxfId="7" priority="8" operator="greaterThan">
      <formula>$D$71+0.1</formula>
    </cfRule>
  </conditionalFormatting>
  <conditionalFormatting sqref="F79:Q79">
    <cfRule type="cellIs" dxfId="6" priority="2" operator="equal">
      <formula>"Fail"</formula>
    </cfRule>
  </conditionalFormatting>
  <conditionalFormatting sqref="G31 N31:Q31">
    <cfRule type="cellIs" dxfId="5" priority="15" operator="greaterThan">
      <formula>($D31+0.1)</formula>
    </cfRule>
  </conditionalFormatting>
  <conditionalFormatting sqref="G39:Q39">
    <cfRule type="cellIs" dxfId="4" priority="14" operator="greaterThan">
      <formula>($D39+0.1)</formula>
    </cfRule>
  </conditionalFormatting>
  <conditionalFormatting sqref="G60:Q60">
    <cfRule type="cellIs" dxfId="3" priority="10" operator="greaterThan">
      <formula>$D$60+0.1</formula>
    </cfRule>
  </conditionalFormatting>
  <conditionalFormatting sqref="G66:Q66">
    <cfRule type="cellIs" dxfId="2" priority="1" operator="greaterThan">
      <formula>$D$69+0.1</formula>
    </cfRule>
  </conditionalFormatting>
  <conditionalFormatting sqref="H21:Q21">
    <cfRule type="cellIs" dxfId="1" priority="4" operator="equal">
      <formula>"fail"</formula>
    </cfRule>
    <cfRule type="cellIs" dxfId="0" priority="5" operator="equal">
      <formula>"pass"</formula>
    </cfRule>
  </conditionalFormatting>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CB95DCE-9B06-4CEA-BFD9-130DDCE1485E}">
          <x14:formula1>
            <xm:f>Sheet3!$B$2:$B$4</xm:f>
          </x14:formula1>
          <xm:sqref>F10:Q15 F21:Q21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50BDF-A7F8-4BD2-A66D-4E9233CC4C8D}">
  <dimension ref="B2:I18"/>
  <sheetViews>
    <sheetView workbookViewId="0">
      <selection activeCell="G9" sqref="G9"/>
    </sheetView>
  </sheetViews>
  <sheetFormatPr defaultColWidth="8.85546875" defaultRowHeight="14.85"/>
  <sheetData>
    <row r="2" spans="2:9">
      <c r="B2" t="s">
        <v>39</v>
      </c>
    </row>
    <row r="3" spans="2:9">
      <c r="B3" t="s">
        <v>38</v>
      </c>
    </row>
    <row r="4" spans="2:9">
      <c r="B4" t="s">
        <v>101</v>
      </c>
    </row>
    <row r="11" spans="2:9">
      <c r="I11" s="1"/>
    </row>
    <row r="12" spans="2:9">
      <c r="I12" s="1"/>
    </row>
    <row r="13" spans="2:9">
      <c r="I13" s="1"/>
    </row>
    <row r="14" spans="2:9">
      <c r="I14" s="1"/>
    </row>
    <row r="15" spans="2:9">
      <c r="I15" s="1"/>
    </row>
    <row r="16" spans="2:9">
      <c r="I16" s="1"/>
    </row>
    <row r="17" spans="9:9">
      <c r="I17" s="1"/>
    </row>
    <row r="18" spans="9:9">
      <c r="I18"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7FE939B909F34F8D89B36BE5D2DD1A" ma:contentTypeVersion="14" ma:contentTypeDescription="Create a new document." ma:contentTypeScope="" ma:versionID="410b27db6abb27ba8047bc295bde0657">
  <xsd:schema xmlns:xsd="http://www.w3.org/2001/XMLSchema" xmlns:xs="http://www.w3.org/2001/XMLSchema" xmlns:p="http://schemas.microsoft.com/office/2006/metadata/properties" xmlns:ns2="fa747068-9291-4cb6-80ba-56ab6cc50424" xmlns:ns3="8c66610d-0d8a-492e-9fd3-9135c72daf58" xmlns:ns4="a1df9832-fa29-4d0b-8301-c5ccf72ca850" targetNamespace="http://schemas.microsoft.com/office/2006/metadata/properties" ma:root="true" ma:fieldsID="2fda10b2752613965e22fd9502897d2c" ns2:_="" ns3:_="" ns4:_="">
    <xsd:import namespace="fa747068-9291-4cb6-80ba-56ab6cc50424"/>
    <xsd:import namespace="8c66610d-0d8a-492e-9fd3-9135c72daf58"/>
    <xsd:import namespace="a1df9832-fa29-4d0b-8301-c5ccf72ca85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747068-9291-4cb6-80ba-56ab6cc504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8ca830c-a034-4168-b956-d7763e68b61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66610d-0d8a-492e-9fd3-9135c72daf5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df9832-fa29-4d0b-8301-c5ccf72ca85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5258ad5-a190-428e-8002-3443bf71139e}" ma:internalName="TaxCatchAll" ma:showField="CatchAllData" ma:web="8c66610d-0d8a-492e-9fd3-9135c72daf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a747068-9291-4cb6-80ba-56ab6cc50424">
      <Terms xmlns="http://schemas.microsoft.com/office/infopath/2007/PartnerControls"/>
    </lcf76f155ced4ddcb4097134ff3c332f>
    <TaxCatchAll xmlns="a1df9832-fa29-4d0b-8301-c5ccf72ca850" xsi:nil="true"/>
  </documentManagement>
</p:properties>
</file>

<file path=customXml/itemProps1.xml><?xml version="1.0" encoding="utf-8"?>
<ds:datastoreItem xmlns:ds="http://schemas.openxmlformats.org/officeDocument/2006/customXml" ds:itemID="{37CEDE23-3061-44E6-A247-4089311BBB54}"/>
</file>

<file path=customXml/itemProps2.xml><?xml version="1.0" encoding="utf-8"?>
<ds:datastoreItem xmlns:ds="http://schemas.openxmlformats.org/officeDocument/2006/customXml" ds:itemID="{AD22F8A7-C163-4A3D-BD08-FCCCA7CF6E27}"/>
</file>

<file path=customXml/itemProps3.xml><?xml version="1.0" encoding="utf-8"?>
<ds:datastoreItem xmlns:ds="http://schemas.openxmlformats.org/officeDocument/2006/customXml" ds:itemID="{F3D459EF-3F86-4C10-8887-D082468079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Alexis Tubb;arodriguez@RMI.org</dc:creator>
  <cp:keywords/>
  <dc:description/>
  <cp:lastModifiedBy/>
  <cp:revision/>
  <dcterms:created xsi:type="dcterms:W3CDTF">2021-01-27T03:20:33Z</dcterms:created>
  <dcterms:modified xsi:type="dcterms:W3CDTF">2024-07-18T01:57:53Z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0x0101000D7FE939B909F34F8D89B36BE5D2DD1A</vt:lpwstr>
  </property>
  <property fmtid="{D5CDD505-2E9C-101B-9397-08002B2CF9AE}" pid="3" name="Technology">
    <vt:lpwstr>5;#Micro/Mini Grid|d91e9756-c322-48e1-a6af-5889fcd1625b</vt:lpwstr>
  </property>
  <property fmtid="{D5CDD505-2E9C-101B-9397-08002B2CF9AE}" pid="4" name="Countries Impacted">
    <vt:lpwstr>4;#Nigeria|0cfabc48-7a31-412a-95ae-864bcba96408</vt:lpwstr>
  </property>
  <property fmtid="{D5CDD505-2E9C-101B-9397-08002B2CF9AE}" pid="5" name="Legal Designation">
    <vt:lpwstr>6;#Confidential - project team use only|54d3cecb-33d6-4e58-8a62-4705f8ce86d9</vt:lpwstr>
  </property>
  <property fmtid="{D5CDD505-2E9C-101B-9397-08002B2CF9AE}" pid="6" name="Program">
    <vt:lpwstr>17;#SEED|ba386c92-2293-441f-a3f5-7ff045756ed8</vt:lpwstr>
  </property>
  <property fmtid="{D5CDD505-2E9C-101B-9397-08002B2CF9AE}" pid="7" name="Document Status">
    <vt:lpwstr>1;#Draft|1196e416-c1e2-46e4-892a-39f21fb650b4</vt:lpwstr>
  </property>
  <property fmtid="{D5CDD505-2E9C-101B-9397-08002B2CF9AE}" pid="8" name="Initiative">
    <vt:lpwstr>3;#SEED - Nigeria|fd2d7a00-ebd8-4443-85ab-3f781343f61e</vt:lpwstr>
  </property>
  <property fmtid="{D5CDD505-2E9C-101B-9397-08002B2CF9AE}" pid="9" name="MediaServiceImageTags">
    <vt:lpwstr/>
  </property>
  <property fmtid="{D5CDD505-2E9C-101B-9397-08002B2CF9AE}" pid="10" name="Status">
    <vt:lpwstr/>
  </property>
</Properties>
</file>