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14"/>
  <workbookPr defaultThemeVersion="166925"/>
  <mc:AlternateContent xmlns:mc="http://schemas.openxmlformats.org/markup-compatibility/2006">
    <mc:Choice Requires="x15">
      <x15ac:absPath xmlns:x15ac="http://schemas.microsoft.com/office/spreadsheetml/2010/11/ac" url="https://rockmtnins.sharepoint.com/sites/RMIInternalGUIC/Shared Documents/0. Country Implementation/Nigeria U-DERs/6. Product Development/Component 1/Draft resources to share with DisCos/C&amp;I/"/>
    </mc:Choice>
  </mc:AlternateContent>
  <xr:revisionPtr revIDLastSave="0" documentId="8_{A580001A-CDC9-409A-A3BB-A262ECDD596A}" xr6:coauthVersionLast="47" xr6:coauthVersionMax="47" xr10:uidLastSave="{00000000-0000-0000-0000-000000000000}"/>
  <bookViews>
    <workbookView xWindow="-28560" yWindow="0" windowWidth="28050" windowHeight="15180" firstSheet="2" activeTab="2" xr2:uid="{EC8CF04F-45AD-4B8E-83F4-0B651020C380}"/>
  </bookViews>
  <sheets>
    <sheet name="Cover" sheetId="7" r:id="rId1"/>
    <sheet name="Stage 2 RFP Score Weighting" sheetId="6" r:id="rId2"/>
    <sheet name="Stage 2 RFP Scoring Matrix" sheetId="5" r:id="rId3"/>
    <sheet name="Sheet3" sheetId="3" state="hidden" r:id="rId4"/>
  </sheets>
  <definedNames>
    <definedName name="_ftn1" localSheetId="2">'Stage 2 RFP Scoring Matrix'!$C$30</definedName>
    <definedName name="_ftnref1" localSheetId="2">'Stage 2 RFP Scoring Matrix'!$C$26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6" i="5" l="1"/>
  <c r="F70" i="5" s="1"/>
  <c r="F67" i="5"/>
  <c r="D50" i="5"/>
  <c r="Q23" i="5"/>
  <c r="P23" i="5"/>
  <c r="O23" i="5"/>
  <c r="N23" i="5"/>
  <c r="M23" i="5"/>
  <c r="L23" i="5"/>
  <c r="K23" i="5"/>
  <c r="J23" i="5"/>
  <c r="I23" i="5"/>
  <c r="H23" i="5"/>
  <c r="Q28" i="5"/>
  <c r="P28" i="5"/>
  <c r="O28" i="5"/>
  <c r="N28" i="5"/>
  <c r="M28" i="5"/>
  <c r="L28" i="5"/>
  <c r="K28" i="5"/>
  <c r="J28" i="5"/>
  <c r="I28" i="5"/>
  <c r="H28" i="5"/>
  <c r="Q37" i="5"/>
  <c r="P37" i="5"/>
  <c r="O37" i="5"/>
  <c r="N37" i="5"/>
  <c r="M37" i="5"/>
  <c r="L37" i="5"/>
  <c r="K37" i="5"/>
  <c r="J37" i="5"/>
  <c r="I37" i="5"/>
  <c r="H37" i="5"/>
  <c r="Q42" i="5"/>
  <c r="P42" i="5"/>
  <c r="O42" i="5"/>
  <c r="N42" i="5"/>
  <c r="M42" i="5"/>
  <c r="L42" i="5"/>
  <c r="K42" i="5"/>
  <c r="J42" i="5"/>
  <c r="I42" i="5"/>
  <c r="H42" i="5"/>
  <c r="Q45" i="5"/>
  <c r="P45" i="5"/>
  <c r="O45" i="5"/>
  <c r="N45" i="5"/>
  <c r="M45" i="5"/>
  <c r="L45" i="5"/>
  <c r="K45" i="5"/>
  <c r="J45" i="5"/>
  <c r="I45" i="5"/>
  <c r="H45" i="5"/>
  <c r="D37" i="5"/>
  <c r="F23" i="5"/>
  <c r="F28" i="5"/>
  <c r="D28" i="5"/>
  <c r="D23" i="5"/>
  <c r="H16" i="5"/>
  <c r="F62" i="5" l="1"/>
  <c r="F60" i="5"/>
  <c r="F55" i="5"/>
  <c r="F45" i="5"/>
  <c r="F42" i="5"/>
  <c r="F37" i="5"/>
  <c r="F20" i="5"/>
  <c r="F16" i="5"/>
  <c r="I20" i="5"/>
  <c r="J20" i="5"/>
  <c r="K20" i="5"/>
  <c r="L20" i="5"/>
  <c r="M20" i="5"/>
  <c r="N20" i="5"/>
  <c r="O20" i="5"/>
  <c r="P20" i="5"/>
  <c r="Q20" i="5"/>
  <c r="I51" i="5"/>
  <c r="I52" i="5" s="1"/>
  <c r="I70" i="5" s="1"/>
  <c r="J51" i="5"/>
  <c r="J52" i="5" s="1"/>
  <c r="J70" i="5" s="1"/>
  <c r="K51" i="5"/>
  <c r="K52" i="5" s="1"/>
  <c r="K70" i="5" s="1"/>
  <c r="L51" i="5"/>
  <c r="L52" i="5" s="1"/>
  <c r="L70" i="5" s="1"/>
  <c r="M51" i="5"/>
  <c r="M52" i="5" s="1"/>
  <c r="M70" i="5" s="1"/>
  <c r="N51" i="5"/>
  <c r="N52" i="5" s="1"/>
  <c r="N70" i="5" s="1"/>
  <c r="O51" i="5"/>
  <c r="O52" i="5" s="1"/>
  <c r="O70" i="5" s="1"/>
  <c r="P51" i="5"/>
  <c r="P52" i="5" s="1"/>
  <c r="P70" i="5" s="1"/>
  <c r="Q51" i="5"/>
  <c r="Q52" i="5" s="1"/>
  <c r="Q70" i="5" s="1"/>
  <c r="I55" i="5"/>
  <c r="J55" i="5"/>
  <c r="K55" i="5"/>
  <c r="L55" i="5"/>
  <c r="M55" i="5"/>
  <c r="N55" i="5"/>
  <c r="O55" i="5"/>
  <c r="P55" i="5"/>
  <c r="Q55" i="5"/>
  <c r="I60" i="5"/>
  <c r="J60" i="5"/>
  <c r="K60" i="5"/>
  <c r="L60" i="5"/>
  <c r="M60" i="5"/>
  <c r="N60" i="5"/>
  <c r="O60" i="5"/>
  <c r="P60" i="5"/>
  <c r="Q60" i="5"/>
  <c r="I62" i="5"/>
  <c r="J62" i="5"/>
  <c r="K62" i="5"/>
  <c r="L62" i="5"/>
  <c r="M62" i="5"/>
  <c r="N62" i="5"/>
  <c r="O62" i="5"/>
  <c r="P62" i="5"/>
  <c r="Q62" i="5"/>
  <c r="D55" i="5"/>
  <c r="D45" i="5"/>
  <c r="F51" i="5" l="1"/>
  <c r="F52" i="5" s="1"/>
  <c r="K67" i="5"/>
  <c r="J67" i="5"/>
  <c r="M67" i="5"/>
  <c r="P67" i="5"/>
  <c r="Q67" i="5"/>
  <c r="I67" i="5"/>
  <c r="N67" i="5"/>
  <c r="L67" i="5"/>
  <c r="O67" i="5"/>
  <c r="H55" i="5" l="1"/>
  <c r="D60" i="5"/>
  <c r="H20" i="5"/>
  <c r="D42" i="5"/>
  <c r="D20" i="5"/>
  <c r="H60" i="5"/>
  <c r="Q16" i="5"/>
  <c r="P16" i="5"/>
  <c r="O16" i="5"/>
  <c r="N16" i="5"/>
  <c r="H51" i="5" l="1"/>
  <c r="H52" i="5" s="1"/>
  <c r="D49" i="5"/>
  <c r="D62" i="5"/>
  <c r="H62" i="5"/>
  <c r="H67" i="5" s="1"/>
  <c r="M16" i="5"/>
  <c r="I16" i="5"/>
  <c r="J16" i="5"/>
  <c r="K16" i="5"/>
  <c r="L16" i="5"/>
  <c r="H70" i="5" l="1"/>
</calcChain>
</file>

<file path=xl/sharedStrings.xml><?xml version="1.0" encoding="utf-8"?>
<sst xmlns="http://schemas.openxmlformats.org/spreadsheetml/2006/main" count="203" uniqueCount="93">
  <si>
    <t>Objective</t>
  </si>
  <si>
    <t xml:space="preserve">This tool serves as an Evaluation Matrix, accompanying the RFP template included in the Toolkit.  The tool is used to evaluate bidders' proposals to an RFP. </t>
  </si>
  <si>
    <t>User Guide</t>
  </si>
  <si>
    <t>The DisCo should assess each bidder's bid against the criteria mentioned in the Request for Proposal (RFP) document. The DisCo will then score and rank each bidder and choose a preferred bidder based on their evaluation. Additionally, the DisCo has the authority to modify the evaluation criteria and weighting in the RFP tempate and this document before sending it out to the bidders.</t>
  </si>
  <si>
    <t>Phase / Criteria</t>
  </si>
  <si>
    <t>Weighting</t>
  </si>
  <si>
    <t>Requirements to Move to the Next Phase</t>
  </si>
  <si>
    <t>RFQ Response – Technical Experience</t>
  </si>
  <si>
    <t>Bidders must pass the RFQ to be invited to submit bids to the RFP</t>
  </si>
  <si>
    <t>Phase 1 – Proposal Responsiveness</t>
  </si>
  <si>
    <t>N/A – All bids must be compliant</t>
  </si>
  <si>
    <t>Bidders must be compliant with Phase 1 requirements to move to Phase 2</t>
  </si>
  <si>
    <t>Phase 2 – Technical Evaluation</t>
  </si>
  <si>
    <t>Bidders must pass the minimum points threshold in Phase 2 to move forward to Phase 3</t>
  </si>
  <si>
    <t>Phase 3 – Financial Evaluation</t>
  </si>
  <si>
    <t>N/A</t>
  </si>
  <si>
    <t>TOTAL</t>
  </si>
  <si>
    <t>Points Received</t>
  </si>
  <si>
    <t>RFQ Response: Technical Experience</t>
  </si>
  <si>
    <t>Points Possible</t>
  </si>
  <si>
    <t>EXAMPLE</t>
  </si>
  <si>
    <t>[Company Name #1]</t>
  </si>
  <si>
    <t>[Company Name #2]</t>
  </si>
  <si>
    <t>[Company Name #3]</t>
  </si>
  <si>
    <t>[Company Name #4]</t>
  </si>
  <si>
    <t>[Company Name #5]</t>
  </si>
  <si>
    <t>[Company Name #6]</t>
  </si>
  <si>
    <t>[Company Name #7]</t>
  </si>
  <si>
    <t>[Company Name #8]</t>
  </si>
  <si>
    <t>[Company Name #9]</t>
  </si>
  <si>
    <t>[Company Name #10]</t>
  </si>
  <si>
    <t>Technical Experience in Relevant Technologies in the Region</t>
  </si>
  <si>
    <t>Note: This score is only required for companies that make it to Phase 3 and will need an overall weighted score. It is recommended to do Phase 1 and 2 before allocating points for Technical Experience.</t>
  </si>
  <si>
    <t>Pass/Fail</t>
  </si>
  <si>
    <t xml:space="preserve">Phase 1: Determination of Proposal Responsiveness </t>
  </si>
  <si>
    <t>Pass or Fail?</t>
  </si>
  <si>
    <t xml:space="preserve">It is not received by the due date and time established in the RFP; </t>
  </si>
  <si>
    <t>Required to Pass</t>
  </si>
  <si>
    <t>Pass</t>
  </si>
  <si>
    <t>Not Selected</t>
  </si>
  <si>
    <t>It is not submitted in the required format;</t>
  </si>
  <si>
    <t>Any required document outlined in Section 9.1 is missing;</t>
  </si>
  <si>
    <t>Proposal is not signed by an authorized officer, or</t>
  </si>
  <si>
    <t>Bidder information does not match information submitted in Stage 1 RFQ or the Bidder has flagged any changes and those changes are acceptable to Interconnected customers and DisCo;</t>
  </si>
  <si>
    <t xml:space="preserve">Proposal fails to comply with any other specific requirements of the RFP. </t>
  </si>
  <si>
    <t xml:space="preserve">Phase 2: Technical Evaluation of Project </t>
  </si>
  <si>
    <t>Proposed Generation Technology</t>
  </si>
  <si>
    <t>a) Proposed generation technologies are solar PV, batteries, and diesel backup and the total generating capacity is below 1 MW.</t>
  </si>
  <si>
    <t>b) Proposed renewable technology brands/models have demonstrated successful commercial use.</t>
  </si>
  <si>
    <t>Expected Generation Output</t>
  </si>
  <si>
    <r>
      <t>a) Ability of proposed design to provide</t>
    </r>
    <r>
      <rPr>
        <b/>
        <sz val="11"/>
        <color rgb="FF000000"/>
        <rFont val="Tw Cen MT"/>
        <family val="2"/>
      </rPr>
      <t xml:space="preserve"> [Interconnected Customer 1]</t>
    </r>
    <r>
      <rPr>
        <sz val="11"/>
        <color rgb="FF000000"/>
        <rFont val="Tw Cen MT"/>
        <family val="2"/>
      </rPr>
      <t xml:space="preserve"> sufficient power to meet its capacity requirements.</t>
    </r>
  </si>
  <si>
    <r>
      <t xml:space="preserve">b) Ability of proposed design to provide </t>
    </r>
    <r>
      <rPr>
        <b/>
        <sz val="11"/>
        <color rgb="FF000000"/>
        <rFont val="Tw Cen MT"/>
        <family val="2"/>
      </rPr>
      <t>[Interconnected Customer 2]</t>
    </r>
    <r>
      <rPr>
        <sz val="11"/>
        <color rgb="FF000000"/>
        <rFont val="Tw Cen MT"/>
        <family val="2"/>
      </rPr>
      <t xml:space="preserve"> sufficient power to meet its capacity requirements.</t>
    </r>
  </si>
  <si>
    <r>
      <t xml:space="preserve">c) Ability of proposed design to provide </t>
    </r>
    <r>
      <rPr>
        <b/>
        <sz val="11"/>
        <color theme="1"/>
        <rFont val="Tw Cen MT"/>
        <family val="2"/>
      </rPr>
      <t>[Interconnected Customer 3]</t>
    </r>
    <r>
      <rPr>
        <sz val="11"/>
        <color theme="1"/>
        <rFont val="Tw Cen MT"/>
        <family val="2"/>
      </rPr>
      <t xml:space="preserve"> sufficient power to meet its capacity requirements.</t>
    </r>
  </si>
  <si>
    <t>d) Diesel generator will only be used as emergency backup. Portion of electricity expected to be produced from diesel generators is no greater than [10%] during Mini-Grid Priority Hours</t>
  </si>
  <si>
    <t>Mini-Grid Design and Description</t>
  </si>
  <si>
    <t>a) Suitability and feasibility of proposed design (electrical schematic diagrams, proposed point of interconnection, and protection single-line diagram), including compliance with technical codes.</t>
  </si>
  <si>
    <t>b) Ease and technical suitability of proposed interconnection.</t>
  </si>
  <si>
    <r>
      <t>c) Reliability: Ability of proposed design to provide</t>
    </r>
    <r>
      <rPr>
        <b/>
        <sz val="11"/>
        <color theme="1"/>
        <rFont val="Tw Cen MT"/>
        <family val="2"/>
      </rPr>
      <t xml:space="preserve"> [Interconnected Customer 1]</t>
    </r>
    <r>
      <rPr>
        <sz val="11"/>
        <color theme="1"/>
        <rFont val="Tw Cen MT"/>
        <family val="2"/>
      </rPr>
      <t xml:space="preserve"> sufficient power to meet its capacity requirements [99%] of the time at all times of day.</t>
    </r>
  </si>
  <si>
    <r>
      <t xml:space="preserve">d) Reliability: Ability of proposed design to provide </t>
    </r>
    <r>
      <rPr>
        <b/>
        <sz val="11"/>
        <color rgb="FF000000"/>
        <rFont val="Tw Cen MT"/>
        <family val="2"/>
      </rPr>
      <t>[Interconnected Customer 2]</t>
    </r>
    <r>
      <rPr>
        <sz val="11"/>
        <color rgb="FF000000"/>
        <rFont val="Tw Cen MT"/>
        <family val="2"/>
      </rPr>
      <t xml:space="preserve"> sufficient power to meet its capacity requirements [99%] of the time at all times of day.</t>
    </r>
  </si>
  <si>
    <r>
      <t xml:space="preserve">e) Reliability: Ability of proposed design to provide </t>
    </r>
    <r>
      <rPr>
        <b/>
        <sz val="11"/>
        <color rgb="FF000000"/>
        <rFont val="Tw Cen MT"/>
        <family val="2"/>
      </rPr>
      <t>[Interconnected Customer 3]</t>
    </r>
    <r>
      <rPr>
        <sz val="11"/>
        <color rgb="FF000000"/>
        <rFont val="Tw Cen MT"/>
        <family val="2"/>
      </rPr>
      <t xml:space="preserve"> sufficient power to meet its capacity requirements [99%] of the time at all times of day.</t>
    </r>
  </si>
  <si>
    <r>
      <t xml:space="preserve">f) If the Mini-Grid is not performing, </t>
    </r>
    <r>
      <rPr>
        <b/>
        <sz val="11"/>
        <color rgb="FF000000"/>
        <rFont val="Tw Cen MT"/>
        <family val="2"/>
      </rPr>
      <t xml:space="preserve">[Interconnected Customers] </t>
    </r>
    <r>
      <rPr>
        <sz val="11"/>
        <color rgb="FF000000"/>
        <rFont val="Tw Cen MT"/>
        <family val="2"/>
      </rPr>
      <t>(or an on-site Mini-Grid Operator staff member) can manually override the system so it can produce electricity from the backup diesel generators to prevent business downtime. (Preferred)</t>
    </r>
  </si>
  <si>
    <t>g) Proposed equipment selection of non-generation assets.</t>
  </si>
  <si>
    <t>h) Similar mini-grid designs have demonstrated successful commercial use.</t>
  </si>
  <si>
    <t>Suitability of Site Layout, Site Investigations, and Implementation Considerations</t>
  </si>
  <si>
    <r>
      <t xml:space="preserve">a) Suitability of proposed site layout for </t>
    </r>
    <r>
      <rPr>
        <b/>
        <sz val="11"/>
        <color theme="1"/>
        <rFont val="Tw Cen MT"/>
        <family val="2"/>
      </rPr>
      <t>[Interconnected Customer 1]</t>
    </r>
  </si>
  <si>
    <r>
      <t xml:space="preserve">a) Suitability of proposed site layout for </t>
    </r>
    <r>
      <rPr>
        <b/>
        <sz val="11"/>
        <color theme="1"/>
        <rFont val="Tw Cen MT"/>
        <family val="2"/>
      </rPr>
      <t>[Interconnected Customer 2]</t>
    </r>
  </si>
  <si>
    <r>
      <t xml:space="preserve">a) Suitability of proposed site layout for </t>
    </r>
    <r>
      <rPr>
        <b/>
        <sz val="11"/>
        <color theme="1"/>
        <rFont val="Tw Cen MT"/>
        <family val="2"/>
      </rPr>
      <t>[Interconnected Customer 3]</t>
    </r>
  </si>
  <si>
    <t>d) Appropriate acknowledgement of any environmental hazards and site conditions.</t>
  </si>
  <si>
    <t>Project Implementation Schedule</t>
  </si>
  <si>
    <t>a) Proposed implementation schedule is reasonable for the technology including development, procurement, and construction timelines.</t>
  </si>
  <si>
    <t>b) Proposed Date of Commercial Operation is less than 12 months from the Effective Date.</t>
  </si>
  <si>
    <t>Operations and Maintenance</t>
  </si>
  <si>
    <t>a) Proposed operations and maintenance plan will sufficiently maintain electrical output and reliability standards from the Mini-Grid system.</t>
  </si>
  <si>
    <t>b) Proposed operations and maintenance plan has accounted for maintaining backup diesel generation appropriately.</t>
  </si>
  <si>
    <t>Total Points Possible</t>
  </si>
  <si>
    <t>Minimum Points Required to Proceed to Phase 3</t>
  </si>
  <si>
    <t>Total Points Received</t>
  </si>
  <si>
    <t>Is Minimum Theshold Met to Advance to Phase 3?</t>
  </si>
  <si>
    <t>Phase 3: Financial Evaluation of Project</t>
  </si>
  <si>
    <t>Financial Proposal</t>
  </si>
  <si>
    <t>a) Blended Tariff proposed.</t>
  </si>
  <si>
    <t>b) Acceptable and reasonable Minimum Consumption value proposed. If there is no minimum consumption, a full score is received.</t>
  </si>
  <si>
    <t>c) Acceptable, reasonable, and well-justified Extraordinary Backup Tariff proposed.</t>
  </si>
  <si>
    <t xml:space="preserve">d) Any modifications to Market Conditions are reasonable and justified. </t>
  </si>
  <si>
    <t>Ability to Finance Project</t>
  </si>
  <si>
    <t>a) Bidder is able to finance the Project, including the Mini-Grid, the Necessary Prior Distribution Network Upgrades, and all other components outlined.</t>
  </si>
  <si>
    <t>Proposed Tripartite Agreement Edits</t>
  </si>
  <si>
    <t>a) Any redlined changes to the Tripartite Agreement are reasonable and acceptable.</t>
  </si>
  <si>
    <t>WEIGHTED SCORE</t>
  </si>
  <si>
    <t>Weight of RFQ Response (Technical Experience)</t>
  </si>
  <si>
    <t>Weight of Phase 2 Score (Technical Evaluation)</t>
  </si>
  <si>
    <t>Weight of Phase 3 Score (Financial Evaluation)</t>
  </si>
  <si>
    <t>Fail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</si>
</sst>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1"/>
      <color theme="1"/>
      <name val="Calibri"/>
      <family val="2"/>
      <scheme val="minor"/>
    </font>
    <font>
      <sz val="11"/>
      <color theme="1"/>
      <name val="Tw Cen MT"/>
      <family val="2"/>
    </font>
    <font>
      <b/>
      <sz val="10"/>
      <color theme="0"/>
      <name val="Tw Cen MT"/>
      <family val="2"/>
    </font>
    <font>
      <b/>
      <sz val="11"/>
      <color theme="1"/>
      <name val="Tw Cen MT"/>
      <family val="2"/>
    </font>
    <font>
      <b/>
      <sz val="11"/>
      <name val="Tw Cen MT"/>
      <family val="2"/>
    </font>
    <font>
      <i/>
      <sz val="11"/>
      <color theme="1"/>
      <name val="Tw Cen MT"/>
      <family val="2"/>
    </font>
    <font>
      <sz val="11"/>
      <color theme="1" tint="0.34998626667073579"/>
      <name val="Tw Cen MT"/>
      <family val="2"/>
    </font>
    <font>
      <sz val="11"/>
      <name val="Tw Cen MT"/>
      <family val="2"/>
    </font>
    <font>
      <sz val="11"/>
      <color rgb="FF000000"/>
      <name val="Tw Cen MT"/>
      <family val="2"/>
    </font>
    <font>
      <sz val="11"/>
      <color rgb="FF595959"/>
      <name val="Tw Cen MT"/>
      <family val="2"/>
    </font>
    <font>
      <sz val="16"/>
      <color theme="1"/>
      <name val="Tw Cen MT"/>
      <family val="2"/>
    </font>
    <font>
      <b/>
      <sz val="16"/>
      <color theme="1"/>
      <name val="Tw Cen MT"/>
      <family val="2"/>
    </font>
    <font>
      <b/>
      <sz val="11"/>
      <color rgb="FFFFFFFF"/>
      <name val="Tw Cen MT"/>
      <family val="2"/>
    </font>
    <font>
      <b/>
      <sz val="11"/>
      <color rgb="FF000000"/>
      <name val="Tw Cen MT"/>
      <family val="2"/>
    </font>
    <font>
      <sz val="11"/>
      <color theme="4" tint="-0.499984740745262"/>
      <name val="Tw Cen MT"/>
      <family val="2"/>
    </font>
    <font>
      <sz val="11"/>
      <color theme="1"/>
      <name val="Calibri"/>
      <family val="2"/>
      <scheme val="minor"/>
    </font>
    <font>
      <b/>
      <sz val="9.5"/>
      <color theme="1"/>
      <name val="Gill Sans MT"/>
      <family val="2"/>
    </font>
    <font>
      <sz val="9.5"/>
      <color theme="1"/>
      <name val="Gill Sans MT"/>
      <family val="2"/>
    </font>
    <font>
      <sz val="10"/>
      <name val="Arial"/>
      <family val="2"/>
    </font>
  </fonts>
  <fills count="8">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1F3864"/>
        <bgColor indexed="64"/>
      </patternFill>
    </fill>
    <fill>
      <patternFill patternType="solid">
        <fgColor rgb="FFD9D9D9"/>
        <bgColor indexed="64"/>
      </patternFill>
    </fill>
    <fill>
      <patternFill patternType="solid">
        <fgColor theme="6"/>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14996795556505021"/>
      </right>
      <top style="medium">
        <color indexed="64"/>
      </top>
      <bottom style="thin">
        <color indexed="64"/>
      </bottom>
      <diagonal/>
    </border>
    <border>
      <left style="thin">
        <color theme="0" tint="-0.14996795556505021"/>
      </left>
      <right style="medium">
        <color indexed="64"/>
      </right>
      <top style="medium">
        <color indexed="64"/>
      </top>
      <bottom style="thin">
        <color indexed="64"/>
      </bottom>
      <diagonal/>
    </border>
    <border>
      <left style="medium">
        <color indexed="64"/>
      </left>
      <right style="thin">
        <color theme="0" tint="-0.14996795556505021"/>
      </right>
      <top/>
      <bottom/>
      <diagonal/>
    </border>
    <border>
      <left style="thin">
        <color theme="0" tint="-0.14996795556505021"/>
      </left>
      <right style="medium">
        <color indexed="64"/>
      </right>
      <top/>
      <bottom/>
      <diagonal/>
    </border>
    <border>
      <left style="thin">
        <color theme="0" tint="-0.14996795556505021"/>
      </left>
      <right style="medium">
        <color indexed="64"/>
      </right>
      <top style="thin">
        <color indexed="64"/>
      </top>
      <bottom style="medium">
        <color indexed="64"/>
      </bottom>
      <diagonal/>
    </border>
    <border>
      <left style="medium">
        <color indexed="64"/>
      </left>
      <right style="thin">
        <color theme="0" tint="-0.14996795556505021"/>
      </right>
      <top style="thin">
        <color indexed="64"/>
      </top>
      <bottom style="medium">
        <color indexed="64"/>
      </bottom>
      <diagonal/>
    </border>
    <border>
      <left/>
      <right style="thin">
        <color theme="0" tint="-0.14996795556505021"/>
      </right>
      <top style="medium">
        <color indexed="64"/>
      </top>
      <bottom/>
      <diagonal/>
    </border>
  </borders>
  <cellStyleXfs count="3">
    <xf numFmtId="0" fontId="0" fillId="0" borderId="0"/>
    <xf numFmtId="0" fontId="15" fillId="0" borderId="0"/>
    <xf numFmtId="0" fontId="18" fillId="0" borderId="0"/>
  </cellStyleXfs>
  <cellXfs count="115">
    <xf numFmtId="0" fontId="0" fillId="0" borderId="0" xfId="0"/>
    <xf numFmtId="2" fontId="0" fillId="0" borderId="0" xfId="0" applyNumberFormat="1"/>
    <xf numFmtId="0" fontId="1" fillId="0" borderId="0" xfId="0" applyFont="1" applyAlignment="1">
      <alignment horizontal="center"/>
    </xf>
    <xf numFmtId="0" fontId="1" fillId="0" borderId="0" xfId="0" applyFont="1" applyAlignment="1">
      <alignment wrapText="1"/>
    </xf>
    <xf numFmtId="0" fontId="1" fillId="0" borderId="0" xfId="0" applyFont="1"/>
    <xf numFmtId="0" fontId="2" fillId="2" borderId="1" xfId="0" applyFont="1" applyFill="1" applyBorder="1" applyAlignment="1">
      <alignment wrapText="1"/>
    </xf>
    <xf numFmtId="0" fontId="3" fillId="4" borderId="1" xfId="0" applyFont="1" applyFill="1" applyBorder="1" applyAlignment="1">
      <alignment wrapText="1"/>
    </xf>
    <xf numFmtId="0" fontId="3" fillId="4" borderId="1" xfId="0" applyFont="1" applyFill="1" applyBorder="1"/>
    <xf numFmtId="0" fontId="4" fillId="4" borderId="1" xfId="0" applyFont="1" applyFill="1" applyBorder="1"/>
    <xf numFmtId="0" fontId="5" fillId="0" borderId="0" xfId="0" applyFont="1" applyAlignment="1">
      <alignment horizontal="left" wrapText="1"/>
    </xf>
    <xf numFmtId="0" fontId="1" fillId="0" borderId="1" xfId="0" applyFont="1" applyBorder="1" applyAlignment="1">
      <alignment wrapText="1"/>
    </xf>
    <xf numFmtId="0" fontId="1" fillId="0" borderId="1" xfId="0" applyFont="1" applyBorder="1"/>
    <xf numFmtId="0" fontId="1" fillId="0" borderId="2" xfId="0" applyFont="1" applyBorder="1"/>
    <xf numFmtId="0" fontId="7" fillId="0" borderId="1" xfId="0" applyFont="1" applyBorder="1"/>
    <xf numFmtId="0" fontId="3" fillId="0" borderId="0" xfId="0" applyFont="1"/>
    <xf numFmtId="0" fontId="8" fillId="0" borderId="1" xfId="0" applyFont="1" applyBorder="1" applyAlignment="1">
      <alignment vertical="center" wrapText="1"/>
    </xf>
    <xf numFmtId="0" fontId="4" fillId="0" borderId="1" xfId="0" applyFont="1" applyBorder="1"/>
    <xf numFmtId="0" fontId="7" fillId="0" borderId="0" xfId="0" applyFont="1"/>
    <xf numFmtId="0" fontId="4" fillId="0" borderId="0" xfId="0" applyFont="1"/>
    <xf numFmtId="0" fontId="4" fillId="3" borderId="2" xfId="0" applyFont="1" applyFill="1" applyBorder="1"/>
    <xf numFmtId="0" fontId="3" fillId="0" borderId="2" xfId="0" applyFont="1" applyBorder="1"/>
    <xf numFmtId="0" fontId="3" fillId="3" borderId="2" xfId="0" applyFont="1" applyFill="1" applyBorder="1"/>
    <xf numFmtId="0" fontId="10" fillId="0" borderId="0" xfId="0" applyFont="1" applyAlignment="1">
      <alignment horizontal="center"/>
    </xf>
    <xf numFmtId="0" fontId="11" fillId="3" borderId="3" xfId="0" applyFont="1" applyFill="1" applyBorder="1" applyAlignment="1">
      <alignment wrapText="1"/>
    </xf>
    <xf numFmtId="0" fontId="11" fillId="3" borderId="2" xfId="0" applyFont="1" applyFill="1" applyBorder="1"/>
    <xf numFmtId="0" fontId="10" fillId="0" borderId="0" xfId="0" applyFont="1"/>
    <xf numFmtId="164" fontId="11" fillId="3" borderId="2" xfId="0" applyNumberFormat="1" applyFont="1" applyFill="1" applyBorder="1"/>
    <xf numFmtId="9" fontId="1" fillId="0" borderId="0" xfId="0" applyNumberFormat="1" applyFont="1"/>
    <xf numFmtId="0" fontId="12" fillId="5" borderId="2"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8" fillId="0" borderId="5" xfId="0" applyFont="1" applyBorder="1" applyAlignment="1">
      <alignment vertical="center" wrapText="1"/>
    </xf>
    <xf numFmtId="9" fontId="8" fillId="0" borderId="6" xfId="0" applyNumberFormat="1" applyFont="1" applyBorder="1" applyAlignment="1">
      <alignment horizontal="center" vertical="center" wrapText="1"/>
    </xf>
    <xf numFmtId="9" fontId="8" fillId="0" borderId="6" xfId="0" applyNumberFormat="1" applyFont="1" applyBorder="1" applyAlignment="1">
      <alignment horizontal="left" vertical="center" wrapText="1"/>
    </xf>
    <xf numFmtId="0" fontId="8" fillId="0" borderId="6" xfId="0" applyFont="1" applyBorder="1" applyAlignment="1">
      <alignment horizontal="center" vertical="center" wrapText="1"/>
    </xf>
    <xf numFmtId="0" fontId="8" fillId="0" borderId="6" xfId="0" applyFont="1" applyBorder="1" applyAlignment="1">
      <alignment horizontal="left" vertical="center" wrapText="1"/>
    </xf>
    <xf numFmtId="0" fontId="13" fillId="6" borderId="5" xfId="0" applyFont="1" applyFill="1" applyBorder="1" applyAlignment="1">
      <alignment vertical="center" wrapText="1"/>
    </xf>
    <xf numFmtId="9" fontId="13" fillId="6" borderId="6" xfId="0" applyNumberFormat="1" applyFont="1" applyFill="1" applyBorder="1" applyAlignment="1">
      <alignment horizontal="center" vertical="center" wrapText="1"/>
    </xf>
    <xf numFmtId="0" fontId="2" fillId="2" borderId="8" xfId="0" applyFont="1" applyFill="1" applyBorder="1" applyAlignment="1">
      <alignment wrapText="1"/>
    </xf>
    <xf numFmtId="0" fontId="2" fillId="2" borderId="9" xfId="0" applyFont="1" applyFill="1" applyBorder="1" applyAlignment="1">
      <alignment wrapText="1"/>
    </xf>
    <xf numFmtId="0" fontId="1" fillId="0" borderId="11" xfId="0" applyFont="1" applyBorder="1" applyAlignment="1">
      <alignment horizontal="center"/>
    </xf>
    <xf numFmtId="0" fontId="1" fillId="0" borderId="12" xfId="0" applyFont="1" applyBorder="1"/>
    <xf numFmtId="0" fontId="1" fillId="0" borderId="13" xfId="0" applyFont="1" applyBorder="1" applyAlignment="1">
      <alignment horizontal="center"/>
    </xf>
    <xf numFmtId="0" fontId="1" fillId="0" borderId="14" xfId="0" applyFont="1" applyBorder="1" applyAlignment="1">
      <alignment wrapText="1"/>
    </xf>
    <xf numFmtId="0" fontId="1" fillId="0" borderId="15" xfId="0" applyFont="1" applyBorder="1"/>
    <xf numFmtId="0" fontId="1" fillId="3" borderId="17" xfId="0" applyFont="1" applyFill="1" applyBorder="1"/>
    <xf numFmtId="0" fontId="1" fillId="3" borderId="0" xfId="0" applyFont="1" applyFill="1"/>
    <xf numFmtId="0" fontId="1" fillId="3" borderId="18" xfId="0" applyFont="1" applyFill="1" applyBorder="1"/>
    <xf numFmtId="0" fontId="1" fillId="0" borderId="11" xfId="0" applyFont="1" applyBorder="1"/>
    <xf numFmtId="0" fontId="1" fillId="0" borderId="13" xfId="0" applyFont="1" applyBorder="1"/>
    <xf numFmtId="0" fontId="1" fillId="0" borderId="14" xfId="0" applyFont="1" applyBorder="1"/>
    <xf numFmtId="0" fontId="4" fillId="4" borderId="13" xfId="0" applyFont="1" applyFill="1" applyBorder="1"/>
    <xf numFmtId="0" fontId="4" fillId="4" borderId="14" xfId="0" applyFont="1" applyFill="1" applyBorder="1"/>
    <xf numFmtId="0" fontId="4" fillId="4" borderId="15" xfId="0" applyFont="1" applyFill="1" applyBorder="1"/>
    <xf numFmtId="0" fontId="4" fillId="4" borderId="11" xfId="0" applyFont="1" applyFill="1" applyBorder="1"/>
    <xf numFmtId="0" fontId="4" fillId="4" borderId="12" xfId="0" applyFont="1" applyFill="1" applyBorder="1"/>
    <xf numFmtId="0" fontId="7" fillId="0" borderId="11" xfId="0" applyFont="1" applyBorder="1"/>
    <xf numFmtId="0" fontId="7" fillId="0" borderId="12" xfId="0" applyFont="1" applyBorder="1"/>
    <xf numFmtId="0" fontId="4" fillId="0" borderId="11" xfId="0" applyFont="1" applyBorder="1"/>
    <xf numFmtId="0" fontId="4" fillId="0" borderId="12" xfId="0" applyFont="1" applyBorder="1"/>
    <xf numFmtId="0" fontId="7" fillId="0" borderId="13" xfId="0" applyFont="1" applyBorder="1"/>
    <xf numFmtId="0" fontId="7" fillId="0" borderId="14" xfId="0" applyFont="1" applyBorder="1"/>
    <xf numFmtId="0" fontId="7" fillId="0" borderId="15" xfId="0" applyFont="1" applyBorder="1"/>
    <xf numFmtId="0" fontId="3" fillId="4" borderId="8" xfId="0" applyFont="1" applyFill="1" applyBorder="1"/>
    <xf numFmtId="0" fontId="3" fillId="4" borderId="19" xfId="0" applyFont="1" applyFill="1" applyBorder="1"/>
    <xf numFmtId="0" fontId="3" fillId="4" borderId="20" xfId="0" applyFont="1" applyFill="1" applyBorder="1"/>
    <xf numFmtId="0" fontId="3" fillId="4" borderId="11" xfId="0" applyFont="1" applyFill="1" applyBorder="1"/>
    <xf numFmtId="0" fontId="3" fillId="4" borderId="12" xfId="0" applyFont="1" applyFill="1" applyBorder="1"/>
    <xf numFmtId="0" fontId="2" fillId="2" borderId="19" xfId="0" applyFont="1" applyFill="1" applyBorder="1" applyAlignment="1">
      <alignment wrapText="1"/>
    </xf>
    <xf numFmtId="0" fontId="2" fillId="2" borderId="20" xfId="0" applyFont="1" applyFill="1" applyBorder="1"/>
    <xf numFmtId="0" fontId="3" fillId="4" borderId="11" xfId="0" applyFont="1" applyFill="1" applyBorder="1" applyAlignment="1">
      <alignment horizontal="center"/>
    </xf>
    <xf numFmtId="0" fontId="3" fillId="3" borderId="8" xfId="0" applyFont="1" applyFill="1" applyBorder="1" applyAlignment="1">
      <alignment wrapText="1"/>
    </xf>
    <xf numFmtId="0" fontId="3" fillId="3" borderId="20" xfId="0" applyFont="1" applyFill="1" applyBorder="1"/>
    <xf numFmtId="0" fontId="3" fillId="3" borderId="11" xfId="0" applyFont="1" applyFill="1" applyBorder="1" applyAlignment="1">
      <alignment wrapText="1"/>
    </xf>
    <xf numFmtId="0" fontId="3" fillId="3" borderId="12" xfId="0" applyFont="1" applyFill="1" applyBorder="1"/>
    <xf numFmtId="0" fontId="1" fillId="0" borderId="8" xfId="0" applyFont="1" applyBorder="1" applyAlignment="1">
      <alignment wrapText="1"/>
    </xf>
    <xf numFmtId="9" fontId="1" fillId="0" borderId="20" xfId="0" applyNumberFormat="1" applyFont="1" applyBorder="1"/>
    <xf numFmtId="0" fontId="1" fillId="0" borderId="21" xfId="0" applyFont="1" applyBorder="1" applyAlignment="1">
      <alignment wrapText="1"/>
    </xf>
    <xf numFmtId="9" fontId="1" fillId="0" borderId="22" xfId="0" applyNumberFormat="1" applyFont="1" applyBorder="1"/>
    <xf numFmtId="0" fontId="1" fillId="0" borderId="13" xfId="0" applyFont="1" applyBorder="1" applyAlignment="1">
      <alignment wrapText="1"/>
    </xf>
    <xf numFmtId="9" fontId="1" fillId="0" borderId="15" xfId="0" applyNumberFormat="1" applyFont="1" applyBorder="1"/>
    <xf numFmtId="0" fontId="1" fillId="4" borderId="11" xfId="0" applyFont="1" applyFill="1" applyBorder="1" applyAlignment="1">
      <alignment horizontal="center"/>
    </xf>
    <xf numFmtId="0" fontId="6" fillId="0" borderId="12" xfId="0" applyFont="1" applyBorder="1" applyAlignment="1">
      <alignment horizontal="right"/>
    </xf>
    <xf numFmtId="0" fontId="6" fillId="0" borderId="12" xfId="0" applyFont="1" applyBorder="1"/>
    <xf numFmtId="0" fontId="9" fillId="0" borderId="12" xfId="0" applyFont="1" applyBorder="1" applyAlignment="1">
      <alignment horizontal="right" vertical="center"/>
    </xf>
    <xf numFmtId="0" fontId="6" fillId="0" borderId="15" xfId="0" applyFont="1" applyBorder="1"/>
    <xf numFmtId="0" fontId="14" fillId="2" borderId="16" xfId="0" applyFont="1" applyFill="1" applyBorder="1" applyAlignment="1">
      <alignment horizontal="center"/>
    </xf>
    <xf numFmtId="0" fontId="14" fillId="2" borderId="9" xfId="0" applyFont="1" applyFill="1" applyBorder="1" applyAlignment="1">
      <alignment wrapText="1"/>
    </xf>
    <xf numFmtId="0" fontId="14" fillId="2" borderId="10" xfId="0" applyFont="1" applyFill="1" applyBorder="1"/>
    <xf numFmtId="0" fontId="2" fillId="2" borderId="11" xfId="0" applyFont="1" applyFill="1" applyBorder="1" applyAlignment="1">
      <alignment wrapText="1"/>
    </xf>
    <xf numFmtId="0" fontId="2" fillId="2" borderId="27" xfId="0" applyFont="1" applyFill="1" applyBorder="1" applyAlignment="1">
      <alignment wrapText="1"/>
    </xf>
    <xf numFmtId="0" fontId="2" fillId="2" borderId="28" xfId="0" applyFont="1" applyFill="1" applyBorder="1"/>
    <xf numFmtId="0" fontId="2" fillId="2" borderId="12" xfId="0" applyFont="1" applyFill="1" applyBorder="1"/>
    <xf numFmtId="0" fontId="15" fillId="0" borderId="0" xfId="1"/>
    <xf numFmtId="0" fontId="17" fillId="0" borderId="30" xfId="1" applyFont="1" applyBorder="1" applyAlignment="1">
      <alignment wrapText="1"/>
    </xf>
    <xf numFmtId="0" fontId="17" fillId="0" borderId="32" xfId="1" applyFont="1" applyBorder="1" applyAlignment="1">
      <alignment wrapText="1"/>
    </xf>
    <xf numFmtId="0" fontId="17" fillId="0" borderId="33" xfId="1" applyFont="1" applyBorder="1" applyAlignment="1">
      <alignment wrapText="1"/>
    </xf>
    <xf numFmtId="0" fontId="18" fillId="0" borderId="0" xfId="2"/>
    <xf numFmtId="0" fontId="17" fillId="0" borderId="35" xfId="1" applyFont="1" applyBorder="1" applyAlignment="1">
      <alignment horizontal="right"/>
    </xf>
    <xf numFmtId="0" fontId="15" fillId="7" borderId="0" xfId="1" applyFill="1"/>
    <xf numFmtId="0" fontId="16" fillId="0" borderId="29" xfId="1" applyFont="1" applyBorder="1" applyAlignment="1">
      <alignment horizontal="right" wrapText="1"/>
    </xf>
    <xf numFmtId="0" fontId="17" fillId="0" borderId="31" xfId="1" applyFont="1" applyBorder="1" applyAlignment="1">
      <alignment horizontal="right" wrapText="1"/>
    </xf>
    <xf numFmtId="0" fontId="16" fillId="0" borderId="34" xfId="1" applyFont="1" applyBorder="1" applyAlignment="1">
      <alignment horizontal="right" wrapText="1"/>
    </xf>
    <xf numFmtId="0" fontId="3" fillId="3" borderId="11" xfId="0" applyFont="1" applyFill="1" applyBorder="1" applyAlignment="1">
      <alignment horizontal="left" wrapText="1"/>
    </xf>
    <xf numFmtId="0" fontId="3" fillId="3" borderId="12" xfId="0" applyFont="1" applyFill="1" applyBorder="1" applyAlignment="1">
      <alignment horizontal="left" wrapText="1"/>
    </xf>
    <xf numFmtId="0" fontId="3" fillId="3" borderId="13" xfId="0" applyFont="1" applyFill="1" applyBorder="1" applyAlignment="1">
      <alignment horizontal="left" wrapText="1"/>
    </xf>
    <xf numFmtId="0" fontId="3" fillId="3" borderId="15" xfId="0" applyFont="1" applyFill="1" applyBorder="1" applyAlignment="1">
      <alignment horizontal="left" wrapText="1"/>
    </xf>
    <xf numFmtId="0" fontId="5" fillId="0" borderId="23" xfId="0" applyFont="1" applyBorder="1" applyAlignment="1">
      <alignment horizontal="left" wrapText="1"/>
    </xf>
    <xf numFmtId="0" fontId="5" fillId="0" borderId="7" xfId="0" applyFont="1" applyBorder="1" applyAlignment="1">
      <alignment horizontal="left" wrapText="1"/>
    </xf>
    <xf numFmtId="0" fontId="5" fillId="0" borderId="24" xfId="0" applyFont="1" applyBorder="1" applyAlignment="1">
      <alignment horizontal="left" wrapText="1"/>
    </xf>
    <xf numFmtId="0" fontId="5" fillId="0" borderId="25" xfId="0" applyFont="1" applyBorder="1" applyAlignment="1">
      <alignment horizontal="left" wrapText="1"/>
    </xf>
    <xf numFmtId="0" fontId="5" fillId="0" borderId="26" xfId="0" applyFont="1" applyBorder="1" applyAlignment="1">
      <alignment horizontal="left" wrapText="1"/>
    </xf>
    <xf numFmtId="0" fontId="5" fillId="0" borderId="6" xfId="0" applyFont="1" applyBorder="1" applyAlignment="1">
      <alignment horizontal="left" wrapText="1"/>
    </xf>
    <xf numFmtId="0" fontId="2" fillId="2" borderId="16" xfId="0" applyFont="1" applyFill="1" applyBorder="1" applyAlignment="1">
      <alignment horizontal="center"/>
    </xf>
    <xf numFmtId="0" fontId="2" fillId="2" borderId="9" xfId="0" applyFont="1" applyFill="1" applyBorder="1" applyAlignment="1">
      <alignment horizontal="center"/>
    </xf>
    <xf numFmtId="0" fontId="2" fillId="2" borderId="10" xfId="0" applyFont="1" applyFill="1" applyBorder="1" applyAlignment="1">
      <alignment horizontal="center"/>
    </xf>
  </cellXfs>
  <cellStyles count="3">
    <cellStyle name="Normal" xfId="0" builtinId="0"/>
    <cellStyle name="Normal 2" xfId="1" xr:uid="{33A18B6B-CEB1-4D4C-AC10-2EA7A0ECA533}"/>
    <cellStyle name="Normal 3" xfId="2" xr:uid="{40638A9C-91BC-3B46-A6EE-0096DC63EC94}"/>
  </cellStyles>
  <dxfs count="22">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157550</xdr:colOff>
      <xdr:row>1</xdr:row>
      <xdr:rowOff>47625</xdr:rowOff>
    </xdr:from>
    <xdr:to>
      <xdr:col>2</xdr:col>
      <xdr:colOff>1322391</xdr:colOff>
      <xdr:row>4</xdr:row>
      <xdr:rowOff>269</xdr:rowOff>
    </xdr:to>
    <xdr:pic>
      <xdr:nvPicPr>
        <xdr:cNvPr id="2" name="Picture 1" descr="A picture containing text, clipart&#10;&#10;Description automatically generated">
          <a:extLst>
            <a:ext uri="{FF2B5EF4-FFF2-40B4-BE49-F238E27FC236}">
              <a16:creationId xmlns:a16="http://schemas.microsoft.com/office/drawing/2014/main" id="{E868862E-EE1F-4445-B3D2-9837494766C8}"/>
            </a:ext>
          </a:extLst>
        </xdr:cNvPr>
        <xdr:cNvPicPr>
          <a:picLocks noChangeAspect="1"/>
        </xdr:cNvPicPr>
      </xdr:nvPicPr>
      <xdr:blipFill>
        <a:blip xmlns:r="http://schemas.openxmlformats.org/officeDocument/2006/relationships" r:embed="rId1"/>
        <a:stretch>
          <a:fillRect/>
        </a:stretch>
      </xdr:blipFill>
      <xdr:spPr>
        <a:xfrm>
          <a:off x="776675" y="47625"/>
          <a:ext cx="2409895" cy="514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B62A8-1B1D-4A4E-A044-37DA082C0591}">
  <dimension ref="B2:C19"/>
  <sheetViews>
    <sheetView showGridLines="0" zoomScale="85" zoomScaleNormal="85" workbookViewId="0">
      <selection activeCell="B6" sqref="B6:C8"/>
    </sheetView>
  </sheetViews>
  <sheetFormatPr defaultColWidth="8.85546875" defaultRowHeight="14.85"/>
  <cols>
    <col min="1" max="1" width="8.85546875" style="92"/>
    <col min="2" max="2" width="17.85546875" style="92" bestFit="1" customWidth="1"/>
    <col min="3" max="3" width="76.7109375" style="92" customWidth="1"/>
    <col min="4" max="16384" width="8.85546875" style="92"/>
  </cols>
  <sheetData>
    <row r="2" spans="2:3">
      <c r="B2" s="98"/>
      <c r="C2" s="98"/>
    </row>
    <row r="3" spans="2:3">
      <c r="B3" s="98"/>
      <c r="C3" s="98"/>
    </row>
    <row r="4" spans="2:3">
      <c r="B4" s="98"/>
      <c r="C4" s="98"/>
    </row>
    <row r="5" spans="2:3" ht="15.6" thickBot="1"/>
    <row r="6" spans="2:3" ht="28.5">
      <c r="B6" s="99" t="s">
        <v>0</v>
      </c>
      <c r="C6" s="93" t="s">
        <v>1</v>
      </c>
    </row>
    <row r="7" spans="2:3" ht="15.2">
      <c r="B7" s="100"/>
      <c r="C7" s="94"/>
    </row>
    <row r="8" spans="2:3" ht="72" thickBot="1">
      <c r="B8" s="101" t="s">
        <v>2</v>
      </c>
      <c r="C8" s="95" t="s">
        <v>3</v>
      </c>
    </row>
    <row r="9" spans="2:3" ht="15.2">
      <c r="B9" s="97"/>
    </row>
    <row r="10" spans="2:3">
      <c r="B10" s="96"/>
      <c r="C10" s="96"/>
    </row>
    <row r="11" spans="2:3">
      <c r="B11" s="96"/>
      <c r="C11" s="96"/>
    </row>
    <row r="12" spans="2:3">
      <c r="B12" s="96"/>
      <c r="C12" s="96"/>
    </row>
    <row r="13" spans="2:3">
      <c r="B13" s="96"/>
      <c r="C13" s="96"/>
    </row>
    <row r="14" spans="2:3">
      <c r="B14" s="96"/>
      <c r="C14" s="96"/>
    </row>
    <row r="15" spans="2:3">
      <c r="B15" s="96"/>
      <c r="C15" s="96"/>
    </row>
    <row r="16" spans="2:3">
      <c r="B16" s="96"/>
      <c r="C16" s="96"/>
    </row>
    <row r="17" spans="2:3">
      <c r="B17" s="96"/>
      <c r="C17" s="96"/>
    </row>
    <row r="18" spans="2:3">
      <c r="B18" s="96"/>
      <c r="C18" s="96"/>
    </row>
    <row r="19" spans="2:3">
      <c r="B19" s="96"/>
      <c r="C19" s="9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3011D-794A-4607-B2B8-8D79EEDCB57F}">
  <dimension ref="B1:D7"/>
  <sheetViews>
    <sheetView workbookViewId="0">
      <selection activeCell="C28" sqref="C28"/>
    </sheetView>
  </sheetViews>
  <sheetFormatPr defaultColWidth="8.85546875" defaultRowHeight="14.25"/>
  <cols>
    <col min="1" max="1" width="3" style="4" customWidth="1"/>
    <col min="2" max="2" width="35.28515625" style="4" bestFit="1" customWidth="1"/>
    <col min="3" max="3" width="31.28515625" style="4" bestFit="1" customWidth="1"/>
    <col min="4" max="4" width="73.42578125" style="4" bestFit="1" customWidth="1"/>
    <col min="5" max="16384" width="8.85546875" style="4"/>
  </cols>
  <sheetData>
    <row r="1" spans="2:4" ht="15" thickBot="1"/>
    <row r="2" spans="2:4" ht="15" thickBot="1">
      <c r="B2" s="28" t="s">
        <v>4</v>
      </c>
      <c r="C2" s="29" t="s">
        <v>5</v>
      </c>
      <c r="D2" s="29" t="s">
        <v>6</v>
      </c>
    </row>
    <row r="3" spans="2:4" ht="15" thickBot="1">
      <c r="B3" s="30" t="s">
        <v>7</v>
      </c>
      <c r="C3" s="31">
        <v>0.2</v>
      </c>
      <c r="D3" s="32" t="s">
        <v>8</v>
      </c>
    </row>
    <row r="4" spans="2:4" ht="15" thickBot="1">
      <c r="B4" s="30" t="s">
        <v>9</v>
      </c>
      <c r="C4" s="33" t="s">
        <v>10</v>
      </c>
      <c r="D4" s="34" t="s">
        <v>11</v>
      </c>
    </row>
    <row r="5" spans="2:4" ht="29.25" thickBot="1">
      <c r="B5" s="30" t="s">
        <v>12</v>
      </c>
      <c r="C5" s="31">
        <v>0.3</v>
      </c>
      <c r="D5" s="34" t="s">
        <v>13</v>
      </c>
    </row>
    <row r="6" spans="2:4" ht="15" thickBot="1">
      <c r="B6" s="30" t="s">
        <v>14</v>
      </c>
      <c r="C6" s="31">
        <v>0.5</v>
      </c>
      <c r="D6" s="34" t="s">
        <v>15</v>
      </c>
    </row>
    <row r="7" spans="2:4" ht="15" thickBot="1">
      <c r="B7" s="35" t="s">
        <v>16</v>
      </c>
      <c r="C7" s="36">
        <v>1</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01DDE-7CB9-40E2-A364-2926E5CF9F4A}">
  <dimension ref="B1:Q74"/>
  <sheetViews>
    <sheetView showGridLines="0" tabSelected="1" topLeftCell="A23" zoomScale="70" zoomScaleNormal="70" workbookViewId="0">
      <selection activeCell="H17" sqref="H17"/>
    </sheetView>
  </sheetViews>
  <sheetFormatPr defaultColWidth="8.85546875" defaultRowHeight="14.25"/>
  <cols>
    <col min="1" max="1" width="2.28515625" style="4" customWidth="1"/>
    <col min="2" max="2" width="3.28515625" style="2" customWidth="1"/>
    <col min="3" max="3" width="67.7109375" style="3" bestFit="1" customWidth="1"/>
    <col min="4" max="4" width="18.28515625" style="4" bestFit="1" customWidth="1"/>
    <col min="5" max="5" width="2.28515625" style="4" customWidth="1"/>
    <col min="6" max="6" width="19.7109375" style="4" customWidth="1"/>
    <col min="7" max="7" width="1.7109375" style="4" customWidth="1"/>
    <col min="8" max="13" width="19.7109375" style="4" customWidth="1"/>
    <col min="14" max="16" width="18.42578125" style="4" bestFit="1" customWidth="1"/>
    <col min="17" max="17" width="19.42578125" style="4" bestFit="1" customWidth="1"/>
    <col min="18" max="21" width="18.42578125" style="4" bestFit="1" customWidth="1"/>
    <col min="22" max="16384" width="8.85546875" style="4"/>
  </cols>
  <sheetData>
    <row r="1" spans="2:17" ht="15" thickBot="1"/>
    <row r="2" spans="2:17" ht="15" thickBot="1">
      <c r="F2" s="112" t="s">
        <v>17</v>
      </c>
      <c r="G2" s="113"/>
      <c r="H2" s="113"/>
      <c r="I2" s="113"/>
      <c r="J2" s="113"/>
      <c r="K2" s="113"/>
      <c r="L2" s="113"/>
      <c r="M2" s="113"/>
      <c r="N2" s="113"/>
      <c r="O2" s="113"/>
      <c r="P2" s="113"/>
      <c r="Q2" s="114"/>
    </row>
    <row r="3" spans="2:17">
      <c r="B3" s="37"/>
      <c r="C3" s="38" t="s">
        <v>18</v>
      </c>
      <c r="D3" s="68" t="s">
        <v>19</v>
      </c>
      <c r="F3" s="44" t="s">
        <v>20</v>
      </c>
      <c r="G3" s="45"/>
      <c r="H3" s="45" t="s">
        <v>21</v>
      </c>
      <c r="I3" s="45" t="s">
        <v>22</v>
      </c>
      <c r="J3" s="45" t="s">
        <v>23</v>
      </c>
      <c r="K3" s="45" t="s">
        <v>24</v>
      </c>
      <c r="L3" s="45" t="s">
        <v>25</v>
      </c>
      <c r="M3" s="45" t="s">
        <v>26</v>
      </c>
      <c r="N3" s="45" t="s">
        <v>27</v>
      </c>
      <c r="O3" s="45" t="s">
        <v>28</v>
      </c>
      <c r="P3" s="45" t="s">
        <v>29</v>
      </c>
      <c r="Q3" s="46" t="s">
        <v>30</v>
      </c>
    </row>
    <row r="4" spans="2:17" ht="15" thickBot="1">
      <c r="B4" s="80">
        <v>1</v>
      </c>
      <c r="C4" s="6" t="s">
        <v>31</v>
      </c>
      <c r="D4" s="66">
        <v>100</v>
      </c>
      <c r="F4" s="50">
        <v>100</v>
      </c>
      <c r="G4" s="51"/>
      <c r="H4" s="51"/>
      <c r="I4" s="51"/>
      <c r="J4" s="51"/>
      <c r="K4" s="51"/>
      <c r="L4" s="51"/>
      <c r="M4" s="51"/>
      <c r="N4" s="51"/>
      <c r="O4" s="51"/>
      <c r="P4" s="51"/>
      <c r="Q4" s="52"/>
    </row>
    <row r="5" spans="2:17">
      <c r="B5" s="106" t="s">
        <v>32</v>
      </c>
      <c r="C5" s="107"/>
      <c r="D5" s="108"/>
    </row>
    <row r="6" spans="2:17" ht="15" thickBot="1">
      <c r="B6" s="109"/>
      <c r="C6" s="110"/>
      <c r="D6" s="111"/>
    </row>
    <row r="7" spans="2:17" ht="15" thickBot="1">
      <c r="B7" s="9"/>
      <c r="C7" s="9"/>
      <c r="D7" s="9"/>
    </row>
    <row r="8" spans="2:17">
      <c r="B8" s="85"/>
      <c r="C8" s="86"/>
      <c r="D8" s="87"/>
      <c r="F8" s="112" t="s">
        <v>33</v>
      </c>
      <c r="G8" s="113"/>
      <c r="H8" s="113"/>
      <c r="I8" s="113"/>
      <c r="J8" s="113"/>
      <c r="K8" s="113"/>
      <c r="L8" s="113"/>
      <c r="M8" s="113"/>
      <c r="N8" s="113"/>
      <c r="O8" s="113"/>
      <c r="P8" s="113"/>
      <c r="Q8" s="114"/>
    </row>
    <row r="9" spans="2:17">
      <c r="B9" s="88"/>
      <c r="C9" s="89" t="s">
        <v>34</v>
      </c>
      <c r="D9" s="90" t="s">
        <v>35</v>
      </c>
      <c r="F9" s="44" t="s">
        <v>20</v>
      </c>
      <c r="G9" s="45"/>
      <c r="H9" s="45" t="s">
        <v>21</v>
      </c>
      <c r="I9" s="45" t="s">
        <v>22</v>
      </c>
      <c r="J9" s="45" t="s">
        <v>23</v>
      </c>
      <c r="K9" s="45" t="s">
        <v>24</v>
      </c>
      <c r="L9" s="45" t="s">
        <v>25</v>
      </c>
      <c r="M9" s="45" t="s">
        <v>26</v>
      </c>
      <c r="N9" s="45" t="s">
        <v>27</v>
      </c>
      <c r="O9" s="45" t="s">
        <v>28</v>
      </c>
      <c r="P9" s="45" t="s">
        <v>29</v>
      </c>
      <c r="Q9" s="46" t="s">
        <v>30</v>
      </c>
    </row>
    <row r="10" spans="2:17">
      <c r="B10" s="39">
        <v>1</v>
      </c>
      <c r="C10" s="10" t="s">
        <v>36</v>
      </c>
      <c r="D10" s="40" t="s">
        <v>37</v>
      </c>
      <c r="F10" s="47" t="s">
        <v>38</v>
      </c>
      <c r="G10" s="11"/>
      <c r="H10" s="11" t="s">
        <v>38</v>
      </c>
      <c r="I10" s="11" t="s">
        <v>39</v>
      </c>
      <c r="J10" s="11" t="s">
        <v>39</v>
      </c>
      <c r="K10" s="11" t="s">
        <v>39</v>
      </c>
      <c r="L10" s="11" t="s">
        <v>39</v>
      </c>
      <c r="M10" s="11" t="s">
        <v>39</v>
      </c>
      <c r="N10" s="11" t="s">
        <v>39</v>
      </c>
      <c r="O10" s="11" t="s">
        <v>39</v>
      </c>
      <c r="P10" s="11" t="s">
        <v>39</v>
      </c>
      <c r="Q10" s="40" t="s">
        <v>39</v>
      </c>
    </row>
    <row r="11" spans="2:17">
      <c r="B11" s="39">
        <v>2</v>
      </c>
      <c r="C11" s="10" t="s">
        <v>40</v>
      </c>
      <c r="D11" s="40" t="s">
        <v>37</v>
      </c>
      <c r="F11" s="47" t="s">
        <v>38</v>
      </c>
      <c r="G11" s="11"/>
      <c r="H11" s="11" t="s">
        <v>38</v>
      </c>
      <c r="I11" s="11" t="s">
        <v>39</v>
      </c>
      <c r="J11" s="11" t="s">
        <v>39</v>
      </c>
      <c r="K11" s="11" t="s">
        <v>39</v>
      </c>
      <c r="L11" s="11" t="s">
        <v>39</v>
      </c>
      <c r="M11" s="11" t="s">
        <v>39</v>
      </c>
      <c r="N11" s="11" t="s">
        <v>39</v>
      </c>
      <c r="O11" s="11" t="s">
        <v>39</v>
      </c>
      <c r="P11" s="11" t="s">
        <v>39</v>
      </c>
      <c r="Q11" s="40" t="s">
        <v>39</v>
      </c>
    </row>
    <row r="12" spans="2:17">
      <c r="B12" s="39">
        <v>3</v>
      </c>
      <c r="C12" s="10" t="s">
        <v>41</v>
      </c>
      <c r="D12" s="40" t="s">
        <v>37</v>
      </c>
      <c r="F12" s="47" t="s">
        <v>38</v>
      </c>
      <c r="G12" s="11"/>
      <c r="H12" s="11" t="s">
        <v>38</v>
      </c>
      <c r="I12" s="11" t="s">
        <v>39</v>
      </c>
      <c r="J12" s="11" t="s">
        <v>39</v>
      </c>
      <c r="K12" s="11" t="s">
        <v>39</v>
      </c>
      <c r="L12" s="11" t="s">
        <v>39</v>
      </c>
      <c r="M12" s="11" t="s">
        <v>39</v>
      </c>
      <c r="N12" s="11" t="s">
        <v>39</v>
      </c>
      <c r="O12" s="11" t="s">
        <v>39</v>
      </c>
      <c r="P12" s="11" t="s">
        <v>39</v>
      </c>
      <c r="Q12" s="40" t="s">
        <v>39</v>
      </c>
    </row>
    <row r="13" spans="2:17">
      <c r="B13" s="39">
        <v>4</v>
      </c>
      <c r="C13" s="10" t="s">
        <v>42</v>
      </c>
      <c r="D13" s="40" t="s">
        <v>37</v>
      </c>
      <c r="F13" s="47" t="s">
        <v>38</v>
      </c>
      <c r="G13" s="11"/>
      <c r="H13" s="11" t="s">
        <v>38</v>
      </c>
      <c r="I13" s="11" t="s">
        <v>39</v>
      </c>
      <c r="J13" s="11" t="s">
        <v>39</v>
      </c>
      <c r="K13" s="11" t="s">
        <v>39</v>
      </c>
      <c r="L13" s="11" t="s">
        <v>39</v>
      </c>
      <c r="M13" s="11" t="s">
        <v>39</v>
      </c>
      <c r="N13" s="11" t="s">
        <v>39</v>
      </c>
      <c r="O13" s="11" t="s">
        <v>39</v>
      </c>
      <c r="P13" s="11" t="s">
        <v>39</v>
      </c>
      <c r="Q13" s="40" t="s">
        <v>39</v>
      </c>
    </row>
    <row r="14" spans="2:17" ht="42.75">
      <c r="B14" s="39">
        <v>5</v>
      </c>
      <c r="C14" s="10" t="s">
        <v>43</v>
      </c>
      <c r="D14" s="40" t="s">
        <v>37</v>
      </c>
      <c r="F14" s="47" t="s">
        <v>38</v>
      </c>
      <c r="G14" s="11"/>
      <c r="H14" s="11" t="s">
        <v>38</v>
      </c>
      <c r="I14" s="11" t="s">
        <v>39</v>
      </c>
      <c r="J14" s="11" t="s">
        <v>39</v>
      </c>
      <c r="K14" s="11" t="s">
        <v>39</v>
      </c>
      <c r="L14" s="11" t="s">
        <v>39</v>
      </c>
      <c r="M14" s="11" t="s">
        <v>39</v>
      </c>
      <c r="N14" s="11" t="s">
        <v>39</v>
      </c>
      <c r="O14" s="11" t="s">
        <v>39</v>
      </c>
      <c r="P14" s="11" t="s">
        <v>39</v>
      </c>
      <c r="Q14" s="40" t="s">
        <v>39</v>
      </c>
    </row>
    <row r="15" spans="2:17" ht="15" thickBot="1">
      <c r="B15" s="41">
        <v>6</v>
      </c>
      <c r="C15" s="42" t="s">
        <v>44</v>
      </c>
      <c r="D15" s="43" t="s">
        <v>37</v>
      </c>
      <c r="F15" s="48" t="s">
        <v>38</v>
      </c>
      <c r="G15" s="49"/>
      <c r="H15" s="49" t="s">
        <v>38</v>
      </c>
      <c r="I15" s="49" t="s">
        <v>39</v>
      </c>
      <c r="J15" s="49" t="s">
        <v>39</v>
      </c>
      <c r="K15" s="49" t="s">
        <v>39</v>
      </c>
      <c r="L15" s="49" t="s">
        <v>39</v>
      </c>
      <c r="M15" s="49" t="s">
        <v>39</v>
      </c>
      <c r="N15" s="49" t="s">
        <v>39</v>
      </c>
      <c r="O15" s="49" t="s">
        <v>39</v>
      </c>
      <c r="P15" s="49" t="s">
        <v>39</v>
      </c>
      <c r="Q15" s="43" t="s">
        <v>39</v>
      </c>
    </row>
    <row r="16" spans="2:17" ht="15" thickBot="1">
      <c r="F16" s="12" t="str">
        <f>IF(AND(F10="pass",F11="pass",F12="pass",F13="pass",F15="pass")=TRUE,"Passes Phase","Does Not Pass Phase")</f>
        <v>Passes Phase</v>
      </c>
      <c r="G16" s="12"/>
      <c r="H16" s="12" t="str">
        <f>IF(AND(H10="pass",H11="pass",H12="pass",H13="pass",H15="pass")=TRUE,"Passes Phase","Does Not Pass Phase")</f>
        <v>Passes Phase</v>
      </c>
      <c r="I16" s="12" t="str">
        <f t="shared" ref="I16:L16" si="0">IF(AND(I10="pass",I11="pass",I12="pass",I13="pass",I15="pass")=TRUE,"Passes Phase","Does Not Pass Phase")</f>
        <v>Does Not Pass Phase</v>
      </c>
      <c r="J16" s="12" t="str">
        <f t="shared" si="0"/>
        <v>Does Not Pass Phase</v>
      </c>
      <c r="K16" s="12" t="str">
        <f t="shared" si="0"/>
        <v>Does Not Pass Phase</v>
      </c>
      <c r="L16" s="12" t="str">
        <f t="shared" si="0"/>
        <v>Does Not Pass Phase</v>
      </c>
      <c r="M16" s="12" t="str">
        <f>IF(AND(M10="pass",M11="pass",M12="pass",M13="pass",M15="pass")=TRUE,"Passes Phase","Does Not Pass Phase")</f>
        <v>Does Not Pass Phase</v>
      </c>
      <c r="N16" s="12" t="str">
        <f>IF(AND(N10="pass",N11="pass",N12="pass",N13="pass",N15="pass")=TRUE,"Passes Phase","Does Not Pass Phase")</f>
        <v>Does Not Pass Phase</v>
      </c>
      <c r="O16" s="12" t="str">
        <f>IF(AND(O10="pass",O11="pass",O12="pass",O13="pass",O15="pass")=TRUE,"Passes Phase","Does Not Pass Phase")</f>
        <v>Does Not Pass Phase</v>
      </c>
      <c r="P16" s="12" t="str">
        <f>IF(AND(P10="pass",P11="pass",P12="pass",P13="pass",P15="pass")=TRUE,"Passes Phase","Does Not Pass Phase")</f>
        <v>Does Not Pass Phase</v>
      </c>
      <c r="Q16" s="12" t="str">
        <f>IF(AND(Q10="pass",Q11="pass",Q12="pass",Q13="pass",Q15="pass")=TRUE,"Passes Phase","Does Not Pass Phase")</f>
        <v>Does Not Pass Phase</v>
      </c>
    </row>
    <row r="17" spans="2:17" ht="15" thickBot="1"/>
    <row r="18" spans="2:17">
      <c r="B18" s="85"/>
      <c r="C18" s="86"/>
      <c r="D18" s="87"/>
      <c r="F18" s="112" t="s">
        <v>17</v>
      </c>
      <c r="G18" s="113"/>
      <c r="H18" s="113"/>
      <c r="I18" s="113"/>
      <c r="J18" s="113"/>
      <c r="K18" s="113"/>
      <c r="L18" s="113"/>
      <c r="M18" s="113"/>
      <c r="N18" s="113"/>
      <c r="O18" s="113"/>
      <c r="P18" s="113"/>
      <c r="Q18" s="114"/>
    </row>
    <row r="19" spans="2:17">
      <c r="B19" s="88"/>
      <c r="C19" s="5" t="s">
        <v>45</v>
      </c>
      <c r="D19" s="91" t="s">
        <v>19</v>
      </c>
      <c r="F19" s="44" t="s">
        <v>20</v>
      </c>
      <c r="G19" s="45"/>
      <c r="H19" s="45" t="s">
        <v>21</v>
      </c>
      <c r="I19" s="45" t="s">
        <v>22</v>
      </c>
      <c r="J19" s="45" t="s">
        <v>23</v>
      </c>
      <c r="K19" s="45" t="s">
        <v>24</v>
      </c>
      <c r="L19" s="45" t="s">
        <v>25</v>
      </c>
      <c r="M19" s="45" t="s">
        <v>26</v>
      </c>
      <c r="N19" s="45" t="s">
        <v>27</v>
      </c>
      <c r="O19" s="45" t="s">
        <v>28</v>
      </c>
      <c r="P19" s="45" t="s">
        <v>29</v>
      </c>
      <c r="Q19" s="46" t="s">
        <v>30</v>
      </c>
    </row>
    <row r="20" spans="2:17">
      <c r="B20" s="80">
        <v>1</v>
      </c>
      <c r="C20" s="6" t="s">
        <v>46</v>
      </c>
      <c r="D20" s="66">
        <f>SUM(D22:D22)</f>
        <v>10</v>
      </c>
      <c r="F20" s="53">
        <f>SUM(F22:F22)</f>
        <v>10</v>
      </c>
      <c r="G20" s="8"/>
      <c r="H20" s="8">
        <f>SUM(H22:H22)</f>
        <v>0</v>
      </c>
      <c r="I20" s="8">
        <f t="shared" ref="I20:Q20" si="1">SUM(I22:I22)</f>
        <v>0</v>
      </c>
      <c r="J20" s="8">
        <f t="shared" si="1"/>
        <v>0</v>
      </c>
      <c r="K20" s="8">
        <f t="shared" si="1"/>
        <v>0</v>
      </c>
      <c r="L20" s="8">
        <f t="shared" si="1"/>
        <v>0</v>
      </c>
      <c r="M20" s="8">
        <f t="shared" si="1"/>
        <v>0</v>
      </c>
      <c r="N20" s="8">
        <f t="shared" si="1"/>
        <v>0</v>
      </c>
      <c r="O20" s="8">
        <f t="shared" si="1"/>
        <v>0</v>
      </c>
      <c r="P20" s="8">
        <f t="shared" si="1"/>
        <v>0</v>
      </c>
      <c r="Q20" s="54">
        <f t="shared" si="1"/>
        <v>0</v>
      </c>
    </row>
    <row r="21" spans="2:17" ht="29.1" customHeight="1">
      <c r="B21" s="39"/>
      <c r="C21" s="10" t="s">
        <v>47</v>
      </c>
      <c r="D21" s="81" t="s">
        <v>33</v>
      </c>
      <c r="F21" s="47" t="s">
        <v>38</v>
      </c>
      <c r="G21" s="13"/>
      <c r="H21" s="11" t="s">
        <v>39</v>
      </c>
      <c r="I21" s="11" t="s">
        <v>39</v>
      </c>
      <c r="J21" s="11" t="s">
        <v>39</v>
      </c>
      <c r="K21" s="11" t="s">
        <v>39</v>
      </c>
      <c r="L21" s="11" t="s">
        <v>39</v>
      </c>
      <c r="M21" s="11" t="s">
        <v>39</v>
      </c>
      <c r="N21" s="11" t="s">
        <v>39</v>
      </c>
      <c r="O21" s="11" t="s">
        <v>39</v>
      </c>
      <c r="P21" s="11" t="s">
        <v>39</v>
      </c>
      <c r="Q21" s="40" t="s">
        <v>39</v>
      </c>
    </row>
    <row r="22" spans="2:17" ht="28.5">
      <c r="B22" s="39"/>
      <c r="C22" s="10" t="s">
        <v>48</v>
      </c>
      <c r="D22" s="82">
        <v>10</v>
      </c>
      <c r="F22" s="55">
        <v>10</v>
      </c>
      <c r="G22" s="13"/>
      <c r="H22" s="13"/>
      <c r="I22" s="13"/>
      <c r="J22" s="13"/>
      <c r="K22" s="13"/>
      <c r="L22" s="13"/>
      <c r="M22" s="13"/>
      <c r="N22" s="13"/>
      <c r="O22" s="13"/>
      <c r="P22" s="13"/>
      <c r="Q22" s="56"/>
    </row>
    <row r="23" spans="2:17">
      <c r="B23" s="69">
        <v>2</v>
      </c>
      <c r="C23" s="6" t="s">
        <v>49</v>
      </c>
      <c r="D23" s="66">
        <f>SUM(D24:D27)</f>
        <v>35</v>
      </c>
      <c r="E23" s="14"/>
      <c r="F23" s="66">
        <f>SUM(F24:F27)</f>
        <v>20</v>
      </c>
      <c r="G23" s="8"/>
      <c r="H23" s="66">
        <f t="shared" ref="H23:Q23" si="2">SUM(H24:H27)</f>
        <v>0</v>
      </c>
      <c r="I23" s="66">
        <f t="shared" si="2"/>
        <v>0</v>
      </c>
      <c r="J23" s="66">
        <f t="shared" si="2"/>
        <v>0</v>
      </c>
      <c r="K23" s="66">
        <f t="shared" si="2"/>
        <v>0</v>
      </c>
      <c r="L23" s="66">
        <f t="shared" si="2"/>
        <v>0</v>
      </c>
      <c r="M23" s="66">
        <f t="shared" si="2"/>
        <v>0</v>
      </c>
      <c r="N23" s="66">
        <f t="shared" si="2"/>
        <v>0</v>
      </c>
      <c r="O23" s="66">
        <f t="shared" si="2"/>
        <v>0</v>
      </c>
      <c r="P23" s="66">
        <f t="shared" si="2"/>
        <v>0</v>
      </c>
      <c r="Q23" s="66">
        <f t="shared" si="2"/>
        <v>0</v>
      </c>
    </row>
    <row r="24" spans="2:17" ht="28.5">
      <c r="B24" s="39"/>
      <c r="C24" s="15" t="s">
        <v>50</v>
      </c>
      <c r="D24" s="82">
        <v>10</v>
      </c>
      <c r="F24" s="55">
        <v>5</v>
      </c>
      <c r="G24" s="13"/>
      <c r="H24" s="13"/>
      <c r="I24" s="13"/>
      <c r="J24" s="13"/>
      <c r="K24" s="13"/>
      <c r="L24" s="13"/>
      <c r="M24" s="13"/>
      <c r="N24" s="13"/>
      <c r="O24" s="13"/>
      <c r="P24" s="13"/>
      <c r="Q24" s="56"/>
    </row>
    <row r="25" spans="2:17" ht="28.5">
      <c r="B25" s="39"/>
      <c r="C25" s="15" t="s">
        <v>51</v>
      </c>
      <c r="D25" s="82">
        <v>10</v>
      </c>
      <c r="F25" s="55">
        <v>5</v>
      </c>
      <c r="G25" s="13"/>
      <c r="H25" s="13"/>
      <c r="I25" s="13"/>
      <c r="J25" s="13"/>
      <c r="K25" s="13"/>
      <c r="L25" s="13"/>
      <c r="M25" s="13"/>
      <c r="N25" s="13"/>
      <c r="O25" s="13"/>
      <c r="P25" s="13"/>
      <c r="Q25" s="56"/>
    </row>
    <row r="26" spans="2:17" ht="28.5">
      <c r="B26" s="39"/>
      <c r="C26" s="10" t="s">
        <v>52</v>
      </c>
      <c r="D26" s="82">
        <v>10</v>
      </c>
      <c r="F26" s="55">
        <v>5</v>
      </c>
      <c r="G26" s="13"/>
      <c r="H26" s="13"/>
      <c r="I26" s="13"/>
      <c r="J26" s="13"/>
      <c r="K26" s="13"/>
      <c r="L26" s="13"/>
      <c r="M26" s="13"/>
      <c r="N26" s="13"/>
      <c r="O26" s="13"/>
      <c r="P26" s="13"/>
      <c r="Q26" s="56"/>
    </row>
    <row r="27" spans="2:17" ht="42.75">
      <c r="B27" s="39"/>
      <c r="C27" s="10" t="s">
        <v>53</v>
      </c>
      <c r="D27" s="82">
        <v>5</v>
      </c>
      <c r="F27" s="55">
        <v>5</v>
      </c>
      <c r="G27" s="13"/>
      <c r="H27" s="13"/>
      <c r="I27" s="13"/>
      <c r="J27" s="13"/>
      <c r="K27" s="13"/>
      <c r="L27" s="13"/>
      <c r="M27" s="13"/>
      <c r="N27" s="13"/>
      <c r="O27" s="13"/>
      <c r="P27" s="13"/>
      <c r="Q27" s="56"/>
    </row>
    <row r="28" spans="2:17">
      <c r="B28" s="69">
        <v>3</v>
      </c>
      <c r="C28" s="6" t="s">
        <v>54</v>
      </c>
      <c r="D28" s="66">
        <f>SUM(D29:D36)</f>
        <v>75</v>
      </c>
      <c r="E28" s="14"/>
      <c r="F28" s="66">
        <f>SUM(F29:F36)</f>
        <v>60</v>
      </c>
      <c r="G28" s="8"/>
      <c r="H28" s="66">
        <f t="shared" ref="H28:Q28" si="3">SUM(H29:H36)</f>
        <v>0</v>
      </c>
      <c r="I28" s="66">
        <f t="shared" si="3"/>
        <v>0</v>
      </c>
      <c r="J28" s="66">
        <f t="shared" si="3"/>
        <v>0</v>
      </c>
      <c r="K28" s="66">
        <f t="shared" si="3"/>
        <v>0</v>
      </c>
      <c r="L28" s="66">
        <f t="shared" si="3"/>
        <v>0</v>
      </c>
      <c r="M28" s="66">
        <f t="shared" si="3"/>
        <v>0</v>
      </c>
      <c r="N28" s="66">
        <f t="shared" si="3"/>
        <v>0</v>
      </c>
      <c r="O28" s="66">
        <f t="shared" si="3"/>
        <v>0</v>
      </c>
      <c r="P28" s="66">
        <f t="shared" si="3"/>
        <v>0</v>
      </c>
      <c r="Q28" s="66">
        <f t="shared" si="3"/>
        <v>0</v>
      </c>
    </row>
    <row r="29" spans="2:17" ht="42.75">
      <c r="B29" s="39"/>
      <c r="C29" s="10" t="s">
        <v>55</v>
      </c>
      <c r="D29" s="82">
        <v>20</v>
      </c>
      <c r="F29" s="55">
        <v>20</v>
      </c>
      <c r="G29" s="13"/>
      <c r="H29" s="13"/>
      <c r="I29" s="13"/>
      <c r="J29" s="13"/>
      <c r="K29" s="13"/>
      <c r="L29" s="13"/>
      <c r="M29" s="13"/>
      <c r="N29" s="13"/>
      <c r="O29" s="13"/>
      <c r="P29" s="13"/>
      <c r="Q29" s="56"/>
    </row>
    <row r="30" spans="2:17">
      <c r="B30" s="39"/>
      <c r="C30" s="10" t="s">
        <v>56</v>
      </c>
      <c r="D30" s="82">
        <v>5</v>
      </c>
      <c r="F30" s="55">
        <v>5</v>
      </c>
      <c r="G30" s="13"/>
      <c r="H30" s="13"/>
      <c r="I30" s="13"/>
      <c r="J30" s="13"/>
      <c r="K30" s="13"/>
      <c r="L30" s="13"/>
      <c r="M30" s="13"/>
      <c r="N30" s="13"/>
      <c r="O30" s="13"/>
      <c r="P30" s="13"/>
      <c r="Q30" s="56"/>
    </row>
    <row r="31" spans="2:17" ht="42.75">
      <c r="B31" s="39"/>
      <c r="C31" s="3" t="s">
        <v>57</v>
      </c>
      <c r="D31" s="83">
        <v>10</v>
      </c>
      <c r="F31" s="55">
        <v>5</v>
      </c>
      <c r="G31" s="13"/>
      <c r="H31" s="13"/>
      <c r="I31" s="13"/>
      <c r="J31" s="13"/>
      <c r="K31" s="13"/>
      <c r="L31" s="13"/>
      <c r="M31" s="13"/>
      <c r="N31" s="13"/>
      <c r="O31" s="13"/>
      <c r="P31" s="13"/>
      <c r="Q31" s="56"/>
    </row>
    <row r="32" spans="2:17" ht="57.6" customHeight="1">
      <c r="B32" s="39"/>
      <c r="C32" s="15" t="s">
        <v>58</v>
      </c>
      <c r="D32" s="83">
        <v>10</v>
      </c>
      <c r="F32" s="55">
        <v>5</v>
      </c>
      <c r="G32" s="13"/>
      <c r="H32" s="13"/>
      <c r="I32" s="13"/>
      <c r="J32" s="13"/>
      <c r="K32" s="13"/>
      <c r="L32" s="13"/>
      <c r="M32" s="13"/>
      <c r="N32" s="13"/>
      <c r="O32" s="13"/>
      <c r="P32" s="13"/>
      <c r="Q32" s="56"/>
    </row>
    <row r="33" spans="2:17" ht="42.75">
      <c r="B33" s="39"/>
      <c r="C33" s="15" t="s">
        <v>59</v>
      </c>
      <c r="D33" s="83">
        <v>10</v>
      </c>
      <c r="F33" s="55">
        <v>5</v>
      </c>
      <c r="G33" s="13"/>
      <c r="H33" s="13"/>
      <c r="I33" s="13"/>
      <c r="J33" s="13"/>
      <c r="K33" s="13"/>
      <c r="L33" s="13"/>
      <c r="M33" s="13"/>
      <c r="N33" s="13"/>
      <c r="O33" s="13"/>
      <c r="P33" s="13"/>
      <c r="Q33" s="56"/>
    </row>
    <row r="34" spans="2:17" ht="57">
      <c r="B34" s="39"/>
      <c r="C34" s="15" t="s">
        <v>60</v>
      </c>
      <c r="D34" s="83">
        <v>5</v>
      </c>
      <c r="F34" s="55">
        <v>10</v>
      </c>
      <c r="G34" s="13"/>
      <c r="H34" s="13"/>
      <c r="I34" s="13"/>
      <c r="J34" s="13"/>
      <c r="K34" s="13"/>
      <c r="L34" s="13"/>
      <c r="M34" s="13"/>
      <c r="N34" s="13"/>
      <c r="O34" s="13"/>
      <c r="P34" s="13"/>
      <c r="Q34" s="56"/>
    </row>
    <row r="35" spans="2:17">
      <c r="B35" s="39"/>
      <c r="C35" s="15" t="s">
        <v>61</v>
      </c>
      <c r="D35" s="83">
        <v>5</v>
      </c>
      <c r="F35" s="55">
        <v>5</v>
      </c>
      <c r="G35" s="13"/>
      <c r="H35" s="13"/>
      <c r="I35" s="13"/>
      <c r="J35" s="13"/>
      <c r="K35" s="13"/>
      <c r="L35" s="13"/>
      <c r="M35" s="13"/>
      <c r="N35" s="13"/>
      <c r="O35" s="13"/>
      <c r="P35" s="13"/>
      <c r="Q35" s="56"/>
    </row>
    <row r="36" spans="2:17">
      <c r="B36" s="39"/>
      <c r="C36" s="15" t="s">
        <v>62</v>
      </c>
      <c r="D36" s="83">
        <v>10</v>
      </c>
      <c r="F36" s="55">
        <v>5</v>
      </c>
      <c r="G36" s="13"/>
      <c r="H36" s="13"/>
      <c r="I36" s="13"/>
      <c r="J36" s="13"/>
      <c r="K36" s="13"/>
      <c r="L36" s="13"/>
      <c r="M36" s="13"/>
      <c r="N36" s="13"/>
      <c r="O36" s="13"/>
      <c r="P36" s="13"/>
      <c r="Q36" s="56"/>
    </row>
    <row r="37" spans="2:17" ht="28.5">
      <c r="B37" s="69">
        <v>4</v>
      </c>
      <c r="C37" s="6" t="s">
        <v>63</v>
      </c>
      <c r="D37" s="66">
        <f>SUM(D38:D41)</f>
        <v>35</v>
      </c>
      <c r="E37" s="14"/>
      <c r="F37" s="53">
        <f>SUM(F38:F41)</f>
        <v>35</v>
      </c>
      <c r="G37" s="8"/>
      <c r="H37" s="53">
        <f t="shared" ref="H37:Q37" si="4">SUM(H38:H41)</f>
        <v>0</v>
      </c>
      <c r="I37" s="53">
        <f t="shared" si="4"/>
        <v>0</v>
      </c>
      <c r="J37" s="53">
        <f t="shared" si="4"/>
        <v>0</v>
      </c>
      <c r="K37" s="53">
        <f t="shared" si="4"/>
        <v>0</v>
      </c>
      <c r="L37" s="53">
        <f t="shared" si="4"/>
        <v>0</v>
      </c>
      <c r="M37" s="53">
        <f t="shared" si="4"/>
        <v>0</v>
      </c>
      <c r="N37" s="53">
        <f t="shared" si="4"/>
        <v>0</v>
      </c>
      <c r="O37" s="53">
        <f t="shared" si="4"/>
        <v>0</v>
      </c>
      <c r="P37" s="53">
        <f t="shared" si="4"/>
        <v>0</v>
      </c>
      <c r="Q37" s="53">
        <f t="shared" si="4"/>
        <v>0</v>
      </c>
    </row>
    <row r="38" spans="2:17">
      <c r="B38" s="39"/>
      <c r="C38" s="10" t="s">
        <v>64</v>
      </c>
      <c r="D38" s="82">
        <v>10</v>
      </c>
      <c r="F38" s="55">
        <v>10</v>
      </c>
      <c r="G38" s="13"/>
      <c r="H38" s="13"/>
      <c r="I38" s="13"/>
      <c r="J38" s="13"/>
      <c r="K38" s="13"/>
      <c r="L38" s="13"/>
      <c r="M38" s="13"/>
      <c r="N38" s="13"/>
      <c r="O38" s="13"/>
      <c r="P38" s="13"/>
      <c r="Q38" s="56"/>
    </row>
    <row r="39" spans="2:17">
      <c r="B39" s="39"/>
      <c r="C39" s="3" t="s">
        <v>65</v>
      </c>
      <c r="D39" s="82">
        <v>10</v>
      </c>
      <c r="F39" s="55">
        <v>10</v>
      </c>
      <c r="G39" s="13"/>
      <c r="H39" s="13"/>
      <c r="I39" s="13"/>
      <c r="J39" s="13"/>
      <c r="K39" s="13"/>
      <c r="L39" s="13"/>
      <c r="M39" s="13"/>
      <c r="N39" s="13"/>
      <c r="O39" s="13"/>
      <c r="P39" s="13"/>
      <c r="Q39" s="56"/>
    </row>
    <row r="40" spans="2:17">
      <c r="B40" s="39"/>
      <c r="C40" s="3" t="s">
        <v>66</v>
      </c>
      <c r="D40" s="82">
        <v>10</v>
      </c>
      <c r="F40" s="55">
        <v>10</v>
      </c>
      <c r="G40" s="13"/>
      <c r="H40" s="13"/>
      <c r="I40" s="13"/>
      <c r="J40" s="13"/>
      <c r="K40" s="13"/>
      <c r="L40" s="13"/>
      <c r="M40" s="13"/>
      <c r="N40" s="13"/>
      <c r="O40" s="13"/>
      <c r="P40" s="13"/>
      <c r="Q40" s="56"/>
    </row>
    <row r="41" spans="2:17" ht="28.5">
      <c r="B41" s="39"/>
      <c r="C41" s="3" t="s">
        <v>67</v>
      </c>
      <c r="D41" s="82">
        <v>5</v>
      </c>
      <c r="F41" s="57">
        <v>5</v>
      </c>
      <c r="G41" s="16"/>
      <c r="H41" s="16"/>
      <c r="I41" s="16"/>
      <c r="J41" s="16"/>
      <c r="K41" s="16"/>
      <c r="L41" s="16"/>
      <c r="M41" s="16"/>
      <c r="N41" s="16"/>
      <c r="O41" s="16"/>
      <c r="P41" s="16"/>
      <c r="Q41" s="58"/>
    </row>
    <row r="42" spans="2:17">
      <c r="B42" s="69">
        <v>5</v>
      </c>
      <c r="C42" s="6" t="s">
        <v>68</v>
      </c>
      <c r="D42" s="66">
        <f>SUM(D43:D44)</f>
        <v>20</v>
      </c>
      <c r="F42" s="53">
        <f>SUM(F43:F44)</f>
        <v>20</v>
      </c>
      <c r="G42" s="8"/>
      <c r="H42" s="53">
        <f t="shared" ref="H42:Q42" si="5">SUM(H43:H44)</f>
        <v>0</v>
      </c>
      <c r="I42" s="53">
        <f t="shared" si="5"/>
        <v>0</v>
      </c>
      <c r="J42" s="53">
        <f t="shared" si="5"/>
        <v>0</v>
      </c>
      <c r="K42" s="53">
        <f t="shared" si="5"/>
        <v>0</v>
      </c>
      <c r="L42" s="53">
        <f t="shared" si="5"/>
        <v>0</v>
      </c>
      <c r="M42" s="53">
        <f t="shared" si="5"/>
        <v>0</v>
      </c>
      <c r="N42" s="53">
        <f t="shared" si="5"/>
        <v>0</v>
      </c>
      <c r="O42" s="53">
        <f t="shared" si="5"/>
        <v>0</v>
      </c>
      <c r="P42" s="53">
        <f t="shared" si="5"/>
        <v>0</v>
      </c>
      <c r="Q42" s="53">
        <f t="shared" si="5"/>
        <v>0</v>
      </c>
    </row>
    <row r="43" spans="2:17" ht="28.5">
      <c r="B43" s="39"/>
      <c r="C43" s="10" t="s">
        <v>69</v>
      </c>
      <c r="D43" s="82">
        <v>10</v>
      </c>
      <c r="F43" s="55">
        <v>10</v>
      </c>
      <c r="G43" s="13"/>
      <c r="H43" s="13"/>
      <c r="I43" s="13"/>
      <c r="J43" s="13"/>
      <c r="K43" s="13"/>
      <c r="L43" s="13"/>
      <c r="M43" s="13"/>
      <c r="N43" s="13"/>
      <c r="O43" s="13"/>
      <c r="P43" s="13"/>
      <c r="Q43" s="56"/>
    </row>
    <row r="44" spans="2:17" ht="28.5">
      <c r="B44" s="39"/>
      <c r="C44" s="10" t="s">
        <v>70</v>
      </c>
      <c r="D44" s="82">
        <v>10</v>
      </c>
      <c r="F44" s="55">
        <v>10</v>
      </c>
      <c r="G44" s="13"/>
      <c r="H44" s="13"/>
      <c r="I44" s="13"/>
      <c r="J44" s="13"/>
      <c r="K44" s="13"/>
      <c r="L44" s="13"/>
      <c r="M44" s="13"/>
      <c r="N44" s="13"/>
      <c r="O44" s="13"/>
      <c r="P44" s="13"/>
      <c r="Q44" s="56"/>
    </row>
    <row r="45" spans="2:17">
      <c r="B45" s="69">
        <v>6</v>
      </c>
      <c r="C45" s="6" t="s">
        <v>71</v>
      </c>
      <c r="D45" s="66">
        <f>SUM(D46:D47)</f>
        <v>20</v>
      </c>
      <c r="F45" s="53">
        <f>SUM(F46:F47)</f>
        <v>20</v>
      </c>
      <c r="G45" s="8"/>
      <c r="H45" s="53">
        <f t="shared" ref="H45:Q45" si="6">SUM(H46:H47)</f>
        <v>0</v>
      </c>
      <c r="I45" s="53">
        <f t="shared" si="6"/>
        <v>0</v>
      </c>
      <c r="J45" s="53">
        <f t="shared" si="6"/>
        <v>0</v>
      </c>
      <c r="K45" s="53">
        <f t="shared" si="6"/>
        <v>0</v>
      </c>
      <c r="L45" s="53">
        <f t="shared" si="6"/>
        <v>0</v>
      </c>
      <c r="M45" s="53">
        <f t="shared" si="6"/>
        <v>0</v>
      </c>
      <c r="N45" s="53">
        <f t="shared" si="6"/>
        <v>0</v>
      </c>
      <c r="O45" s="53">
        <f t="shared" si="6"/>
        <v>0</v>
      </c>
      <c r="P45" s="53">
        <f t="shared" si="6"/>
        <v>0</v>
      </c>
      <c r="Q45" s="53">
        <f t="shared" si="6"/>
        <v>0</v>
      </c>
    </row>
    <row r="46" spans="2:17" ht="28.5">
      <c r="B46" s="39"/>
      <c r="C46" s="10" t="s">
        <v>72</v>
      </c>
      <c r="D46" s="82">
        <v>15</v>
      </c>
      <c r="F46" s="55">
        <v>15</v>
      </c>
      <c r="G46" s="13"/>
      <c r="H46" s="13"/>
      <c r="I46" s="13"/>
      <c r="J46" s="13"/>
      <c r="K46" s="13"/>
      <c r="L46" s="13"/>
      <c r="M46" s="13"/>
      <c r="N46" s="13"/>
      <c r="O46" s="13"/>
      <c r="P46" s="13"/>
      <c r="Q46" s="56"/>
    </row>
    <row r="47" spans="2:17" ht="29.25" thickBot="1">
      <c r="B47" s="41"/>
      <c r="C47" s="42" t="s">
        <v>73</v>
      </c>
      <c r="D47" s="84">
        <v>5</v>
      </c>
      <c r="F47" s="59">
        <v>5</v>
      </c>
      <c r="G47" s="60"/>
      <c r="H47" s="60"/>
      <c r="I47" s="60"/>
      <c r="J47" s="60"/>
      <c r="K47" s="60"/>
      <c r="L47" s="60"/>
      <c r="M47" s="60"/>
      <c r="N47" s="60"/>
      <c r="O47" s="60"/>
      <c r="P47" s="60"/>
      <c r="Q47" s="61"/>
    </row>
    <row r="48" spans="2:17" ht="15" thickBot="1">
      <c r="F48" s="17"/>
      <c r="G48" s="17"/>
      <c r="H48" s="17"/>
      <c r="I48" s="17"/>
      <c r="J48" s="17"/>
      <c r="K48" s="17"/>
      <c r="L48" s="17"/>
      <c r="M48" s="17"/>
      <c r="N48" s="17"/>
      <c r="O48" s="17"/>
      <c r="P48" s="17"/>
      <c r="Q48" s="17"/>
    </row>
    <row r="49" spans="2:17">
      <c r="C49" s="70" t="s">
        <v>74</v>
      </c>
      <c r="D49" s="71">
        <f>SUM(D20,D23,D42,D37,D28,D45)</f>
        <v>195</v>
      </c>
      <c r="E49" s="14"/>
      <c r="F49" s="17"/>
      <c r="G49" s="17"/>
      <c r="H49" s="17"/>
      <c r="I49" s="17"/>
      <c r="J49" s="17"/>
      <c r="K49" s="17"/>
      <c r="L49" s="17"/>
      <c r="M49" s="17"/>
      <c r="N49" s="17"/>
      <c r="O49" s="17"/>
      <c r="P49" s="17"/>
      <c r="Q49" s="17"/>
    </row>
    <row r="50" spans="2:17" ht="15" thickBot="1">
      <c r="C50" s="72" t="s">
        <v>75</v>
      </c>
      <c r="D50" s="73">
        <f>ROUNDDOWN(0.85*D49,-1)</f>
        <v>160</v>
      </c>
      <c r="E50" s="14"/>
      <c r="F50" s="18"/>
      <c r="G50" s="18"/>
      <c r="H50" s="18"/>
      <c r="I50" s="18"/>
      <c r="J50" s="18"/>
      <c r="K50" s="18"/>
      <c r="L50" s="18"/>
      <c r="M50" s="18"/>
      <c r="N50" s="18"/>
      <c r="O50" s="18"/>
      <c r="P50" s="18"/>
      <c r="Q50" s="18"/>
    </row>
    <row r="51" spans="2:17" ht="15" thickBot="1">
      <c r="C51" s="102" t="s">
        <v>76</v>
      </c>
      <c r="D51" s="103"/>
      <c r="E51" s="14"/>
      <c r="F51" s="19">
        <f>IF(F21="Pass",SUM(F20,F23,F28,F37,F42,F45),"Fail")</f>
        <v>165</v>
      </c>
      <c r="G51" s="19"/>
      <c r="H51" s="19" t="str">
        <f t="shared" ref="H51:Q51" si="7">IF(H21="Pass",SUM(H20,H23,H28,H37,H42,H45),"Fail")</f>
        <v>Fail</v>
      </c>
      <c r="I51" s="19" t="str">
        <f t="shared" si="7"/>
        <v>Fail</v>
      </c>
      <c r="J51" s="19" t="str">
        <f t="shared" si="7"/>
        <v>Fail</v>
      </c>
      <c r="K51" s="19" t="str">
        <f t="shared" si="7"/>
        <v>Fail</v>
      </c>
      <c r="L51" s="19" t="str">
        <f t="shared" si="7"/>
        <v>Fail</v>
      </c>
      <c r="M51" s="19" t="str">
        <f t="shared" si="7"/>
        <v>Fail</v>
      </c>
      <c r="N51" s="19" t="str">
        <f t="shared" si="7"/>
        <v>Fail</v>
      </c>
      <c r="O51" s="19" t="str">
        <f t="shared" si="7"/>
        <v>Fail</v>
      </c>
      <c r="P51" s="19" t="str">
        <f t="shared" si="7"/>
        <v>Fail</v>
      </c>
      <c r="Q51" s="19" t="str">
        <f t="shared" si="7"/>
        <v>Fail</v>
      </c>
    </row>
    <row r="52" spans="2:17" ht="15" thickBot="1">
      <c r="C52" s="104" t="s">
        <v>77</v>
      </c>
      <c r="D52" s="105"/>
      <c r="F52" s="20" t="str">
        <f>IF(F51="Fail","Fail",IF(F51&gt;$D$50,"Pass",IF(F51=$D$50,"Pass","Fail")))</f>
        <v>Pass</v>
      </c>
      <c r="G52" s="20"/>
      <c r="H52" s="20" t="str">
        <f>IF(H51="Fail","Fail",IF(H51&gt;$D$50,"Pass",IF(H51=$D$50,"Pass","Fail")))</f>
        <v>Fail</v>
      </c>
      <c r="I52" s="20" t="str">
        <f t="shared" ref="I52:Q52" si="8">IF(I51="Fail","Fail",IF(I51&gt;$D$50,"Pass",IF(I51=$D$50,"Pass","Fail")))</f>
        <v>Fail</v>
      </c>
      <c r="J52" s="20" t="str">
        <f t="shared" si="8"/>
        <v>Fail</v>
      </c>
      <c r="K52" s="20" t="str">
        <f t="shared" si="8"/>
        <v>Fail</v>
      </c>
      <c r="L52" s="20" t="str">
        <f t="shared" si="8"/>
        <v>Fail</v>
      </c>
      <c r="M52" s="20" t="str">
        <f t="shared" si="8"/>
        <v>Fail</v>
      </c>
      <c r="N52" s="20" t="str">
        <f t="shared" si="8"/>
        <v>Fail</v>
      </c>
      <c r="O52" s="20" t="str">
        <f t="shared" si="8"/>
        <v>Fail</v>
      </c>
      <c r="P52" s="20" t="str">
        <f t="shared" si="8"/>
        <v>Fail</v>
      </c>
      <c r="Q52" s="20" t="str">
        <f t="shared" si="8"/>
        <v>Fail</v>
      </c>
    </row>
    <row r="53" spans="2:17" ht="15" thickBot="1"/>
    <row r="54" spans="2:17" s="14" customFormat="1" ht="15" thickBot="1">
      <c r="B54" s="37"/>
      <c r="C54" s="67" t="s">
        <v>78</v>
      </c>
      <c r="D54" s="68" t="s">
        <v>19</v>
      </c>
      <c r="E54" s="4"/>
      <c r="F54" s="4"/>
      <c r="G54" s="4"/>
      <c r="H54" s="4"/>
      <c r="I54" s="4"/>
      <c r="J54" s="4"/>
      <c r="K54" s="4"/>
      <c r="L54" s="4"/>
      <c r="M54" s="4"/>
      <c r="N54" s="4"/>
      <c r="O54" s="4"/>
      <c r="P54" s="4"/>
      <c r="Q54" s="4"/>
    </row>
    <row r="55" spans="2:17">
      <c r="B55" s="69">
        <v>1</v>
      </c>
      <c r="C55" s="6" t="s">
        <v>79</v>
      </c>
      <c r="D55" s="66">
        <f>SUM(D56:D59)</f>
        <v>100</v>
      </c>
      <c r="E55" s="14"/>
      <c r="F55" s="62">
        <f>SUM(F56:F59)</f>
        <v>100</v>
      </c>
      <c r="G55" s="63"/>
      <c r="H55" s="63">
        <f>SUM(H56:H59)</f>
        <v>0</v>
      </c>
      <c r="I55" s="63">
        <f t="shared" ref="I55:Q55" si="9">SUM(I56:I59)</f>
        <v>0</v>
      </c>
      <c r="J55" s="63">
        <f t="shared" si="9"/>
        <v>0</v>
      </c>
      <c r="K55" s="63">
        <f t="shared" si="9"/>
        <v>0</v>
      </c>
      <c r="L55" s="63">
        <f t="shared" si="9"/>
        <v>0</v>
      </c>
      <c r="M55" s="63">
        <f t="shared" si="9"/>
        <v>0</v>
      </c>
      <c r="N55" s="63">
        <f t="shared" si="9"/>
        <v>0</v>
      </c>
      <c r="O55" s="63">
        <f t="shared" si="9"/>
        <v>0</v>
      </c>
      <c r="P55" s="63">
        <f t="shared" si="9"/>
        <v>0</v>
      </c>
      <c r="Q55" s="64">
        <f t="shared" si="9"/>
        <v>0</v>
      </c>
    </row>
    <row r="56" spans="2:17">
      <c r="B56" s="39"/>
      <c r="C56" s="10" t="s">
        <v>80</v>
      </c>
      <c r="D56" s="40">
        <v>60</v>
      </c>
      <c r="F56" s="47">
        <v>60</v>
      </c>
      <c r="G56" s="11"/>
      <c r="H56" s="11"/>
      <c r="I56" s="11"/>
      <c r="J56" s="11"/>
      <c r="K56" s="11"/>
      <c r="L56" s="11"/>
      <c r="M56" s="11"/>
      <c r="N56" s="11"/>
      <c r="O56" s="11"/>
      <c r="P56" s="11"/>
      <c r="Q56" s="40"/>
    </row>
    <row r="57" spans="2:17" ht="28.5">
      <c r="B57" s="39"/>
      <c r="C57" s="10" t="s">
        <v>81</v>
      </c>
      <c r="D57" s="40">
        <v>15</v>
      </c>
      <c r="F57" s="47">
        <v>15</v>
      </c>
      <c r="G57" s="11"/>
      <c r="H57" s="11"/>
      <c r="I57" s="11"/>
      <c r="J57" s="11"/>
      <c r="K57" s="11"/>
      <c r="L57" s="11"/>
      <c r="M57" s="11"/>
      <c r="N57" s="11"/>
      <c r="O57" s="11"/>
      <c r="P57" s="11"/>
      <c r="Q57" s="40"/>
    </row>
    <row r="58" spans="2:17" ht="28.5">
      <c r="B58" s="39"/>
      <c r="C58" s="10" t="s">
        <v>82</v>
      </c>
      <c r="D58" s="40">
        <v>15</v>
      </c>
      <c r="F58" s="47">
        <v>15</v>
      </c>
      <c r="G58" s="11"/>
      <c r="H58" s="11"/>
      <c r="I58" s="11"/>
      <c r="J58" s="11"/>
      <c r="K58" s="11"/>
      <c r="L58" s="11"/>
      <c r="M58" s="11"/>
      <c r="N58" s="11"/>
      <c r="O58" s="11"/>
      <c r="P58" s="11"/>
      <c r="Q58" s="40"/>
    </row>
    <row r="59" spans="2:17">
      <c r="B59" s="39"/>
      <c r="C59" s="10" t="s">
        <v>83</v>
      </c>
      <c r="D59" s="40">
        <v>10</v>
      </c>
      <c r="F59" s="47">
        <v>10</v>
      </c>
      <c r="G59" s="11"/>
      <c r="H59" s="11"/>
      <c r="I59" s="11"/>
      <c r="J59" s="11"/>
      <c r="K59" s="11"/>
      <c r="L59" s="11"/>
      <c r="M59" s="11"/>
      <c r="N59" s="11"/>
      <c r="O59" s="11"/>
      <c r="P59" s="11"/>
      <c r="Q59" s="40"/>
    </row>
    <row r="60" spans="2:17">
      <c r="B60" s="69">
        <v>2</v>
      </c>
      <c r="C60" s="6" t="s">
        <v>84</v>
      </c>
      <c r="D60" s="66">
        <f>SUM(D61)</f>
        <v>80</v>
      </c>
      <c r="F60" s="65">
        <f>SUM(F61)</f>
        <v>80</v>
      </c>
      <c r="G60" s="7"/>
      <c r="H60" s="7">
        <f>SUM(H61)</f>
        <v>0</v>
      </c>
      <c r="I60" s="7">
        <f t="shared" ref="I60:Q60" si="10">SUM(I61)</f>
        <v>0</v>
      </c>
      <c r="J60" s="7">
        <f t="shared" si="10"/>
        <v>0</v>
      </c>
      <c r="K60" s="7">
        <f t="shared" si="10"/>
        <v>0</v>
      </c>
      <c r="L60" s="7">
        <f t="shared" si="10"/>
        <v>0</v>
      </c>
      <c r="M60" s="7">
        <f t="shared" si="10"/>
        <v>0</v>
      </c>
      <c r="N60" s="7">
        <f t="shared" si="10"/>
        <v>0</v>
      </c>
      <c r="O60" s="7">
        <f t="shared" si="10"/>
        <v>0</v>
      </c>
      <c r="P60" s="7">
        <f t="shared" si="10"/>
        <v>0</v>
      </c>
      <c r="Q60" s="66">
        <f t="shared" si="10"/>
        <v>0</v>
      </c>
    </row>
    <row r="61" spans="2:17" ht="42.75">
      <c r="B61" s="39"/>
      <c r="C61" s="10" t="s">
        <v>85</v>
      </c>
      <c r="D61" s="40">
        <v>80</v>
      </c>
      <c r="F61" s="47">
        <v>80</v>
      </c>
      <c r="G61" s="11"/>
      <c r="H61" s="11"/>
      <c r="I61" s="11"/>
      <c r="J61" s="11"/>
      <c r="K61" s="11"/>
      <c r="L61" s="11"/>
      <c r="M61" s="11"/>
      <c r="N61" s="11"/>
      <c r="O61" s="11"/>
      <c r="P61" s="11"/>
      <c r="Q61" s="40"/>
    </row>
    <row r="62" spans="2:17">
      <c r="B62" s="69">
        <v>3</v>
      </c>
      <c r="C62" s="6" t="s">
        <v>86</v>
      </c>
      <c r="D62" s="66">
        <f>SUM(D63)</f>
        <v>20</v>
      </c>
      <c r="E62" s="14"/>
      <c r="F62" s="65">
        <f>SUM(F63)</f>
        <v>20</v>
      </c>
      <c r="G62" s="7"/>
      <c r="H62" s="7">
        <f>SUM(H63)</f>
        <v>0</v>
      </c>
      <c r="I62" s="7">
        <f t="shared" ref="I62:Q62" si="11">SUM(I63)</f>
        <v>0</v>
      </c>
      <c r="J62" s="7">
        <f t="shared" si="11"/>
        <v>0</v>
      </c>
      <c r="K62" s="7">
        <f t="shared" si="11"/>
        <v>0</v>
      </c>
      <c r="L62" s="7">
        <f t="shared" si="11"/>
        <v>0</v>
      </c>
      <c r="M62" s="7">
        <f t="shared" si="11"/>
        <v>0</v>
      </c>
      <c r="N62" s="7">
        <f t="shared" si="11"/>
        <v>0</v>
      </c>
      <c r="O62" s="7">
        <f t="shared" si="11"/>
        <v>0</v>
      </c>
      <c r="P62" s="7">
        <f t="shared" si="11"/>
        <v>0</v>
      </c>
      <c r="Q62" s="66">
        <f t="shared" si="11"/>
        <v>0</v>
      </c>
    </row>
    <row r="63" spans="2:17" ht="29.25" thickBot="1">
      <c r="B63" s="41"/>
      <c r="C63" s="42" t="s">
        <v>87</v>
      </c>
      <c r="D63" s="43">
        <v>20</v>
      </c>
      <c r="F63" s="48">
        <v>20</v>
      </c>
      <c r="G63" s="49"/>
      <c r="H63" s="49"/>
      <c r="I63" s="49"/>
      <c r="J63" s="49"/>
      <c r="K63" s="49"/>
      <c r="L63" s="49"/>
      <c r="M63" s="49"/>
      <c r="N63" s="49"/>
      <c r="O63" s="49"/>
      <c r="P63" s="49"/>
      <c r="Q63" s="43"/>
    </row>
    <row r="65" spans="2:17" ht="15" thickBot="1"/>
    <row r="66" spans="2:17" ht="15" thickBot="1">
      <c r="C66" s="70" t="s">
        <v>74</v>
      </c>
      <c r="D66" s="71">
        <f>SUM(D55,D60,D62)</f>
        <v>200</v>
      </c>
    </row>
    <row r="67" spans="2:17" ht="15" thickBot="1">
      <c r="C67" s="104" t="s">
        <v>76</v>
      </c>
      <c r="D67" s="105"/>
      <c r="F67" s="21">
        <f>SUM(F55,F60,F62)</f>
        <v>200</v>
      </c>
      <c r="G67" s="21"/>
      <c r="H67" s="21">
        <f>SUM(H55,H60,H62)</f>
        <v>0</v>
      </c>
      <c r="I67" s="21">
        <f t="shared" ref="I67:Q67" si="12">SUM(I55,I60,I62)</f>
        <v>0</v>
      </c>
      <c r="J67" s="21">
        <f t="shared" si="12"/>
        <v>0</v>
      </c>
      <c r="K67" s="21">
        <f t="shared" si="12"/>
        <v>0</v>
      </c>
      <c r="L67" s="21">
        <f t="shared" si="12"/>
        <v>0</v>
      </c>
      <c r="M67" s="21">
        <f t="shared" si="12"/>
        <v>0</v>
      </c>
      <c r="N67" s="21">
        <f t="shared" si="12"/>
        <v>0</v>
      </c>
      <c r="O67" s="21">
        <f t="shared" si="12"/>
        <v>0</v>
      </c>
      <c r="P67" s="21">
        <f t="shared" si="12"/>
        <v>0</v>
      </c>
      <c r="Q67" s="21">
        <f t="shared" si="12"/>
        <v>0</v>
      </c>
    </row>
    <row r="69" spans="2:17" ht="15" thickBot="1"/>
    <row r="70" spans="2:17" s="25" customFormat="1" ht="21.2" thickBot="1">
      <c r="B70" s="22"/>
      <c r="C70" s="23" t="s">
        <v>88</v>
      </c>
      <c r="D70" s="24">
        <v>100</v>
      </c>
      <c r="F70" s="26">
        <f>IF(F52="Pass",(($D$71*(F4/$D$4))+($D$72*(F51/$D$49))+($D$73*(F67/$D$66)))*100,"Fail")</f>
        <v>95.384615384615373</v>
      </c>
      <c r="G70" s="24"/>
      <c r="H70" s="26" t="str">
        <f t="shared" ref="H70:Q70" si="13">IF(H52="Pass",(($D$71*(H4/$D$4))+($D$72*(H51/$D$49))+($D$73*(H67/$D$66)))*100,"Fail")</f>
        <v>Fail</v>
      </c>
      <c r="I70" s="26" t="str">
        <f t="shared" si="13"/>
        <v>Fail</v>
      </c>
      <c r="J70" s="26" t="str">
        <f t="shared" si="13"/>
        <v>Fail</v>
      </c>
      <c r="K70" s="26" t="str">
        <f t="shared" si="13"/>
        <v>Fail</v>
      </c>
      <c r="L70" s="26" t="str">
        <f t="shared" si="13"/>
        <v>Fail</v>
      </c>
      <c r="M70" s="26" t="str">
        <f t="shared" si="13"/>
        <v>Fail</v>
      </c>
      <c r="N70" s="26" t="str">
        <f t="shared" si="13"/>
        <v>Fail</v>
      </c>
      <c r="O70" s="26" t="str">
        <f t="shared" si="13"/>
        <v>Fail</v>
      </c>
      <c r="P70" s="26" t="str">
        <f t="shared" si="13"/>
        <v>Fail</v>
      </c>
      <c r="Q70" s="26" t="str">
        <f t="shared" si="13"/>
        <v>Fail</v>
      </c>
    </row>
    <row r="71" spans="2:17">
      <c r="C71" s="74" t="s">
        <v>89</v>
      </c>
      <c r="D71" s="75">
        <v>0.2</v>
      </c>
    </row>
    <row r="72" spans="2:17">
      <c r="C72" s="76" t="s">
        <v>90</v>
      </c>
      <c r="D72" s="77">
        <v>0.3</v>
      </c>
    </row>
    <row r="73" spans="2:17" ht="15" thickBot="1">
      <c r="C73" s="78" t="s">
        <v>91</v>
      </c>
      <c r="D73" s="79">
        <v>0.5</v>
      </c>
    </row>
    <row r="74" spans="2:17">
      <c r="D74" s="27"/>
    </row>
  </sheetData>
  <mergeCells count="7">
    <mergeCell ref="C51:D51"/>
    <mergeCell ref="C52:D52"/>
    <mergeCell ref="C67:D67"/>
    <mergeCell ref="B5:D6"/>
    <mergeCell ref="F2:Q2"/>
    <mergeCell ref="F8:Q8"/>
    <mergeCell ref="F18:Q18"/>
  </mergeCells>
  <conditionalFormatting sqref="D70">
    <cfRule type="cellIs" dxfId="21" priority="2" operator="equal">
      <formula>"Fail"</formula>
    </cfRule>
  </conditionalFormatting>
  <conditionalFormatting sqref="F21">
    <cfRule type="cellIs" dxfId="20" priority="5" operator="equal">
      <formula>"fail"</formula>
    </cfRule>
    <cfRule type="cellIs" dxfId="19" priority="6" operator="equal">
      <formula>"pass"</formula>
    </cfRule>
  </conditionalFormatting>
  <conditionalFormatting sqref="F4:Q4">
    <cfRule type="cellIs" dxfId="18" priority="10" operator="greaterThan">
      <formula>($D$4+0.1)</formula>
    </cfRule>
  </conditionalFormatting>
  <conditionalFormatting sqref="F10:Q15">
    <cfRule type="cellIs" dxfId="17" priority="22" operator="equal">
      <formula>"fail"</formula>
    </cfRule>
    <cfRule type="cellIs" dxfId="16" priority="23" operator="equal">
      <formula>"pass"</formula>
    </cfRule>
  </conditionalFormatting>
  <conditionalFormatting sqref="F16:Q16">
    <cfRule type="cellIs" dxfId="15" priority="20" operator="equal">
      <formula>"does not pass phase"</formula>
    </cfRule>
    <cfRule type="cellIs" dxfId="14" priority="21" operator="equal">
      <formula>"passes phase"</formula>
    </cfRule>
  </conditionalFormatting>
  <conditionalFormatting sqref="F20:Q20">
    <cfRule type="cellIs" dxfId="13" priority="16" operator="greaterThan">
      <formula>($D$20+0.1)</formula>
    </cfRule>
  </conditionalFormatting>
  <conditionalFormatting sqref="F37:Q37">
    <cfRule type="cellIs" dxfId="12" priority="13" operator="greaterThan">
      <formula>($D37+0.1)</formula>
    </cfRule>
  </conditionalFormatting>
  <conditionalFormatting sqref="F42:Q42">
    <cfRule type="cellIs" dxfId="11" priority="12" operator="greaterThan">
      <formula>($D42+0.1)</formula>
    </cfRule>
  </conditionalFormatting>
  <conditionalFormatting sqref="F45:Q45">
    <cfRule type="cellIs" dxfId="10" priority="11" operator="greaterThan">
      <formula>($D45+0.1)</formula>
    </cfRule>
  </conditionalFormatting>
  <conditionalFormatting sqref="F52:Q52">
    <cfRule type="cellIs" dxfId="9" priority="18" operator="equal">
      <formula>"Fail"</formula>
    </cfRule>
    <cfRule type="cellIs" dxfId="8" priority="19" operator="equal">
      <formula>"Pass"</formula>
    </cfRule>
  </conditionalFormatting>
  <conditionalFormatting sqref="F55:Q55">
    <cfRule type="cellIs" dxfId="7" priority="9" operator="greaterThan">
      <formula>$D$55+0.1</formula>
    </cfRule>
  </conditionalFormatting>
  <conditionalFormatting sqref="F60:Q60">
    <cfRule type="cellIs" dxfId="6" priority="8" operator="greaterThan">
      <formula>$D$60+0.1</formula>
    </cfRule>
  </conditionalFormatting>
  <conditionalFormatting sqref="F62:Q62">
    <cfRule type="cellIs" dxfId="5" priority="7" operator="greaterThan">
      <formula>$D$62+0.1</formula>
    </cfRule>
  </conditionalFormatting>
  <conditionalFormatting sqref="F70:Q70">
    <cfRule type="cellIs" dxfId="4" priority="1" operator="equal">
      <formula>"Fail"</formula>
    </cfRule>
  </conditionalFormatting>
  <conditionalFormatting sqref="G23">
    <cfRule type="cellIs" dxfId="3" priority="15" operator="greaterThan">
      <formula>($D$23+0.1)</formula>
    </cfRule>
  </conditionalFormatting>
  <conditionalFormatting sqref="G28">
    <cfRule type="cellIs" dxfId="2" priority="14" operator="greaterThan">
      <formula>($D28+0.1)</formula>
    </cfRule>
  </conditionalFormatting>
  <conditionalFormatting sqref="H21:Q21">
    <cfRule type="cellIs" dxfId="1" priority="3" operator="equal">
      <formula>"fail"</formula>
    </cfRule>
    <cfRule type="cellIs" dxfId="0" priority="4" operator="equal">
      <formula>"pass"</formula>
    </cfRule>
  </conditionalFormatting>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CB95DCE-9B06-4CEA-BFD9-130DDCE1485E}">
          <x14:formula1>
            <xm:f>Sheet3!$B$2:$B$4</xm:f>
          </x14:formula1>
          <xm:sqref>F10:Q15 F21:Q21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50BDF-A7F8-4BD2-A66D-4E9233CC4C8D}">
  <dimension ref="B2:I18"/>
  <sheetViews>
    <sheetView workbookViewId="0">
      <selection activeCell="G9" sqref="G9"/>
    </sheetView>
  </sheetViews>
  <sheetFormatPr defaultColWidth="8.85546875" defaultRowHeight="14.85"/>
  <sheetData>
    <row r="2" spans="2:9">
      <c r="B2" t="s">
        <v>39</v>
      </c>
    </row>
    <row r="3" spans="2:9">
      <c r="B3" t="s">
        <v>38</v>
      </c>
    </row>
    <row r="4" spans="2:9">
      <c r="B4" t="s">
        <v>92</v>
      </c>
    </row>
    <row r="11" spans="2:9">
      <c r="I11" s="1"/>
    </row>
    <row r="12" spans="2:9">
      <c r="I12" s="1"/>
    </row>
    <row r="13" spans="2:9">
      <c r="I13" s="1"/>
    </row>
    <row r="14" spans="2:9">
      <c r="I14" s="1"/>
    </row>
    <row r="15" spans="2:9">
      <c r="I15" s="1"/>
    </row>
    <row r="16" spans="2:9">
      <c r="I16" s="1"/>
    </row>
    <row r="17" spans="9:9">
      <c r="I17" s="1"/>
    </row>
    <row r="18" spans="9:9">
      <c r="I18"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7FE939B909F34F8D89B36BE5D2DD1A" ma:contentTypeVersion="14" ma:contentTypeDescription="Create a new document." ma:contentTypeScope="" ma:versionID="410b27db6abb27ba8047bc295bde0657">
  <xsd:schema xmlns:xsd="http://www.w3.org/2001/XMLSchema" xmlns:xs="http://www.w3.org/2001/XMLSchema" xmlns:p="http://schemas.microsoft.com/office/2006/metadata/properties" xmlns:ns2="fa747068-9291-4cb6-80ba-56ab6cc50424" xmlns:ns3="8c66610d-0d8a-492e-9fd3-9135c72daf58" xmlns:ns4="a1df9832-fa29-4d0b-8301-c5ccf72ca850" targetNamespace="http://schemas.microsoft.com/office/2006/metadata/properties" ma:root="true" ma:fieldsID="2fda10b2752613965e22fd9502897d2c" ns2:_="" ns3:_="" ns4:_="">
    <xsd:import namespace="fa747068-9291-4cb6-80ba-56ab6cc50424"/>
    <xsd:import namespace="8c66610d-0d8a-492e-9fd3-9135c72daf58"/>
    <xsd:import namespace="a1df9832-fa29-4d0b-8301-c5ccf72ca85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747068-9291-4cb6-80ba-56ab6cc504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8ca830c-a034-4168-b956-d7763e68b61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66610d-0d8a-492e-9fd3-9135c72daf5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df9832-fa29-4d0b-8301-c5ccf72ca85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5258ad5-a190-428e-8002-3443bf71139e}" ma:internalName="TaxCatchAll" ma:showField="CatchAllData" ma:web="8c66610d-0d8a-492e-9fd3-9135c72daf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a747068-9291-4cb6-80ba-56ab6cc50424">
      <Terms xmlns="http://schemas.microsoft.com/office/infopath/2007/PartnerControls"/>
    </lcf76f155ced4ddcb4097134ff3c332f>
    <TaxCatchAll xmlns="a1df9832-fa29-4d0b-8301-c5ccf72ca850" xsi:nil="true"/>
  </documentManagement>
</p:properties>
</file>

<file path=customXml/itemProps1.xml><?xml version="1.0" encoding="utf-8"?>
<ds:datastoreItem xmlns:ds="http://schemas.openxmlformats.org/officeDocument/2006/customXml" ds:itemID="{37CEDE23-3061-44E6-A247-4089311BBB54}"/>
</file>

<file path=customXml/itemProps2.xml><?xml version="1.0" encoding="utf-8"?>
<ds:datastoreItem xmlns:ds="http://schemas.openxmlformats.org/officeDocument/2006/customXml" ds:itemID="{35F62281-7EDB-4C0E-AB01-B480B68723A4}"/>
</file>

<file path=customXml/itemProps3.xml><?xml version="1.0" encoding="utf-8"?>
<ds:datastoreItem xmlns:ds="http://schemas.openxmlformats.org/officeDocument/2006/customXml" ds:itemID="{F3D459EF-3F86-4C10-8887-D082468079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Alexis Tubb</dc:creator>
  <cp:keywords/>
  <dc:description/>
  <cp:lastModifiedBy/>
  <cp:revision/>
  <dcterms:created xsi:type="dcterms:W3CDTF">2021-01-27T03:20:33Z</dcterms:created>
  <dcterms:modified xsi:type="dcterms:W3CDTF">2024-07-18T02:05:51Z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0x0101000D7FE939B909F34F8D89B36BE5D2DD1A</vt:lpwstr>
  </property>
  <property fmtid="{D5CDD505-2E9C-101B-9397-08002B2CF9AE}" pid="3" name="Technology">
    <vt:lpwstr>5;#Micro/Mini Grid|d91e9756-c322-48e1-a6af-5889fcd1625b</vt:lpwstr>
  </property>
  <property fmtid="{D5CDD505-2E9C-101B-9397-08002B2CF9AE}" pid="4" name="Countries Impacted">
    <vt:lpwstr>4;#Nigeria|0cfabc48-7a31-412a-95ae-864bcba96408</vt:lpwstr>
  </property>
  <property fmtid="{D5CDD505-2E9C-101B-9397-08002B2CF9AE}" pid="5" name="Legal Designation">
    <vt:lpwstr>6;#Confidential - project team use only|54d3cecb-33d6-4e58-8a62-4705f8ce86d9</vt:lpwstr>
  </property>
  <property fmtid="{D5CDD505-2E9C-101B-9397-08002B2CF9AE}" pid="6" name="Program">
    <vt:lpwstr>17;#SEED|ba386c92-2293-441f-a3f5-7ff045756ed8</vt:lpwstr>
  </property>
  <property fmtid="{D5CDD505-2E9C-101B-9397-08002B2CF9AE}" pid="7" name="Document Status">
    <vt:lpwstr>1;#Draft|1196e416-c1e2-46e4-892a-39f21fb650b4</vt:lpwstr>
  </property>
  <property fmtid="{D5CDD505-2E9C-101B-9397-08002B2CF9AE}" pid="8" name="Initiative">
    <vt:lpwstr>3;#SEED - Nigeria|fd2d7a00-ebd8-4443-85ab-3f781343f61e</vt:lpwstr>
  </property>
  <property fmtid="{D5CDD505-2E9C-101B-9397-08002B2CF9AE}" pid="9" name="MediaServiceImageTags">
    <vt:lpwstr/>
  </property>
  <property fmtid="{D5CDD505-2E9C-101B-9397-08002B2CF9AE}" pid="10" name="Status">
    <vt:lpwstr/>
  </property>
</Properties>
</file>